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9315" activeTab="0"/>
  </bookViews>
  <sheets>
    <sheet name="105年第2季 " sheetId="1" r:id="rId1"/>
  </sheets>
  <definedNames>
    <definedName name="_xlnm._FilterDatabase" localSheetId="0" hidden="1">'105年第2季 '!$L$1:$L$265</definedName>
    <definedName name="_xlnm.Print_Area" localSheetId="0">'105年第2季 '!$A$1:$K$253</definedName>
    <definedName name="_xlnm.Print_Titles" localSheetId="0">'105年第2季 '!$14:$14</definedName>
  </definedNames>
  <calcPr fullCalcOnLoad="1"/>
</workbook>
</file>

<file path=xl/sharedStrings.xml><?xml version="1.0" encoding="utf-8"?>
<sst xmlns="http://schemas.openxmlformats.org/spreadsheetml/2006/main" count="628" uniqueCount="384">
  <si>
    <t>1.該項計畫經費無流用及勻支情形。
2.本案計畫辦理中。</t>
  </si>
  <si>
    <t>1.該項計畫經費無流用及勻支情形。
2.本案計畫目前執行中。</t>
  </si>
  <si>
    <t>(c)</t>
  </si>
  <si>
    <t>聯絡電話：05-5522623</t>
  </si>
  <si>
    <t>小計</t>
  </si>
  <si>
    <t>合計</t>
  </si>
  <si>
    <t xml:space="preserve">(d)=(a)+(b)-(c）                  </t>
  </si>
  <si>
    <t>元</t>
  </si>
  <si>
    <t xml:space="preserve">八、公益彩券盈餘預算經費動支及核銷預估情形： （第4季報表本欄免填）                                  </t>
  </si>
  <si>
    <t>承辦人員簽章：</t>
  </si>
  <si>
    <t>業務單位</t>
  </si>
  <si>
    <t>主管簽章：</t>
  </si>
  <si>
    <t>會計單位</t>
  </si>
  <si>
    <t>機關主管</t>
  </si>
  <si>
    <t>備註：簽章欄得由各該直轄巿、縣巿政府視業務劃分，自行調整。</t>
  </si>
  <si>
    <r>
      <t xml:space="preserve">       </t>
    </r>
    <r>
      <rPr>
        <b/>
        <u val="single"/>
        <sz val="16"/>
        <color indexed="8"/>
        <rFont val="標楷體"/>
        <family val="4"/>
      </rPr>
      <t>雲林縣政府</t>
    </r>
  </si>
  <si>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</si>
  <si>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t>
    </r>
    <r>
      <rPr>
        <sz val="12"/>
        <rFont val="Times New Roman"/>
        <family val="1"/>
      </rPr>
      <t>12</t>
    </r>
    <r>
      <rPr>
        <sz val="12"/>
        <rFont val="標楷體"/>
        <family val="4"/>
      </rPr>
      <t>月底止，公益彩券盈餘分配待運用數為</t>
    </r>
  </si>
  <si>
    <r>
      <t>四、本年度</t>
    </r>
    <r>
      <rPr>
        <sz val="12"/>
        <color indexed="8"/>
        <rFont val="Times New Roman"/>
        <family val="1"/>
      </rPr>
      <t>1</t>
    </r>
    <r>
      <rPr>
        <sz val="12"/>
        <color indexed="8"/>
        <rFont val="標楷體"/>
        <family val="4"/>
      </rPr>
      <t>月起至本季截止，累計公益彩券盈餘分配數為</t>
    </r>
  </si>
  <si>
    <t xml:space="preserve">(b)                 </t>
  </si>
  <si>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</si>
  <si>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</si>
  <si>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</si>
  <si>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</si>
  <si>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</si>
  <si>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</si>
  <si>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</si>
  <si>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r>
      <t>七、本年度</t>
    </r>
    <r>
      <rPr>
        <sz val="14"/>
        <color indexed="8"/>
        <rFont val="Times New Roman"/>
        <family val="1"/>
      </rPr>
      <t>1</t>
    </r>
    <r>
      <rPr>
        <sz val="14"/>
        <color indexed="8"/>
        <rFont val="標楷體"/>
        <family val="4"/>
      </rPr>
      <t>月起至本季截止公益彩券盈餘分配剩餘情形：</t>
    </r>
  </si>
  <si>
    <r>
      <t>（一）本年度</t>
    </r>
    <r>
      <rPr>
        <sz val="12"/>
        <color indexed="8"/>
        <rFont val="Times New Roman"/>
        <family val="1"/>
      </rPr>
      <t>1</t>
    </r>
    <r>
      <rPr>
        <sz val="12"/>
        <color indexed="8"/>
        <rFont val="標楷體"/>
        <family val="4"/>
      </rPr>
      <t>月起至本季截止，累計公益彩券盈餘分配待運用數</t>
    </r>
  </si>
  <si>
    <r>
      <t>簽</t>
    </r>
    <r>
      <rPr>
        <sz val="12"/>
        <color indexed="8"/>
        <rFont val="Times New Roman"/>
        <family val="1"/>
      </rPr>
      <t xml:space="preserve">    </t>
    </r>
    <r>
      <rPr>
        <sz val="12"/>
        <color indexed="8"/>
        <rFont val="標楷體"/>
        <family val="4"/>
      </rPr>
      <t>章：</t>
    </r>
  </si>
  <si>
    <t>公益彩券盈餘分配辦理社會福利事業情形季報表</t>
  </si>
  <si>
    <t>三、以前年度剩餘款處理情形：</t>
  </si>
  <si>
    <t>(a)</t>
  </si>
  <si>
    <t>五、本年度公益彩券盈餘分配預算編列情形：</t>
  </si>
  <si>
    <t>六、公益彩券盈餘分配之執行數：</t>
  </si>
  <si>
    <t>單位：新台幣元</t>
  </si>
  <si>
    <t>福利類別及項目</t>
  </si>
  <si>
    <t>本年度預算數</t>
  </si>
  <si>
    <t>備註</t>
  </si>
  <si>
    <t>提案單位</t>
  </si>
  <si>
    <t>（一）兒童及少年福利</t>
  </si>
  <si>
    <t>其他待審議之申請補助案件</t>
  </si>
  <si>
    <t>辦理老人學習型健身活動「拐杖防身隊」</t>
  </si>
  <si>
    <t>小計</t>
  </si>
  <si>
    <t>社團法人雲林縣兒童福利發展協會</t>
  </si>
  <si>
    <t>社團法人雲林縣婦幼關懷協會</t>
  </si>
  <si>
    <t>（四）身心障礙者福利</t>
  </si>
  <si>
    <t>社團法人雲林縣輔助科技服務協會</t>
  </si>
  <si>
    <t>財團法人慶興社會福利基金會</t>
  </si>
  <si>
    <t>（五）社會救助</t>
  </si>
  <si>
    <t>社團法人雲林縣佛教善行慈悲功德會</t>
  </si>
  <si>
    <t>雲林縣政府社會處社會工作科</t>
  </si>
  <si>
    <t>1.該項計畫經費無流用及勻支情形。
2.本案計畫規劃辦理中。</t>
  </si>
  <si>
    <t>雲林縣政府社會處
婦幼及少年福利科</t>
  </si>
  <si>
    <t>1.該項計畫經費無流用及勻支情形。
2.本案計畫規劃辦理中。</t>
  </si>
  <si>
    <t>雲林縣政府社會處
老人福利科</t>
  </si>
  <si>
    <t>雲林縣政府社會處
身心障礙福利科</t>
  </si>
  <si>
    <t>雲林縣政府社會處
社會救助行政科</t>
  </si>
  <si>
    <t>（三）老人福利</t>
  </si>
  <si>
    <t>其他福利-社會工作類</t>
  </si>
  <si>
    <t>婦幼及少年福利科</t>
  </si>
  <si>
    <t>其他待審議之申請補助案件</t>
  </si>
  <si>
    <t>辦理老人學習型健身活動「拐杖防身隊」</t>
  </si>
  <si>
    <t>社團法人雲林縣北港身心障礙者福利協會</t>
  </si>
  <si>
    <t>社團法人雲林縣身心障礙者重建協會</t>
  </si>
  <si>
    <t>社團法人雲林縣台西身心障礙者福利協會</t>
  </si>
  <si>
    <t>社團法人雲林縣復健青年協進會</t>
  </si>
  <si>
    <t>1.該項計畫經費無流用及勻支情形。
2.本案計畫目前發包執行中。</t>
  </si>
  <si>
    <t>1.該項計畫經費無流用及勻支情形。
2.本案計畫目前執行中。</t>
  </si>
  <si>
    <t>1.該項計畫經費無流用及勻支情形。
2.本案計畫規劃辦理中。</t>
  </si>
  <si>
    <t>1.該項計畫經費無流用及勻支情形。
2.本案計畫目前執行中。</t>
  </si>
  <si>
    <t>1.該項計畫經費無流用及勻支情形。
2.本案計畫目前執行中。</t>
  </si>
  <si>
    <t>財團法人勵馨社會福利事業基金會-雲林服務中心</t>
  </si>
  <si>
    <t>社團法人雲林縣沐馨服務協會</t>
  </si>
  <si>
    <t>社團法人雲林縣社會關懷協會</t>
  </si>
  <si>
    <t>社團法人雲林縣雲萱基金會</t>
  </si>
  <si>
    <t>1.該項計畫經費無流用及勻支情形。
2.本案計畫規劃發包。</t>
  </si>
  <si>
    <t>1.該項計畫經費無流用及勻支情形。
2.本案計畫規劃執行中。</t>
  </si>
  <si>
    <t>1.該項計畫經費無流用及勻支情形。
2.本案計畫現辦理中。</t>
  </si>
  <si>
    <t>1.委託辦理雲林縣幸福專車服務，接送縣內偏遠地區之老人、身心障礙者及弱勢族群</t>
  </si>
  <si>
    <t>3.補助身心障礙者生活補助</t>
  </si>
  <si>
    <t>4.身心障礙者輔助器具補助費</t>
  </si>
  <si>
    <t>5.補助身心障礙者日間照顧及住宿式照顧費用</t>
  </si>
  <si>
    <t>6.補助身心障礙者日間照顧及住宿式照顧費用</t>
  </si>
  <si>
    <t>7.捕助身心障礙者參加現金付之保險自付部分保費及個人資料未列入媒體交換者</t>
  </si>
  <si>
    <t>106年度案件小計</t>
  </si>
  <si>
    <t>3.雲林縣106年發展遲緩兒童北港區社區療育據點服務計畫</t>
  </si>
  <si>
    <t>2.『106年雲林縣外籍配偶家庭社區關懷服務工作及資源連結計畫【台西區】』</t>
  </si>
  <si>
    <t>3.『106年雲林縣外籍配偶家庭社區關懷服務工作及資源連結計畫【西螺區】』</t>
  </si>
  <si>
    <t>4.「106年雲林縣外籍配偶家庭社區關懷服務工作及資源連結計畫-『虎尾區』」</t>
  </si>
  <si>
    <t>5.106雲林縣外籍配偶家庭社區關懷服務工作及資源連結計畫-『斗南區』」</t>
  </si>
  <si>
    <t>6.106年度雲林縣外籍配偶家庭社區關懷服務工作及資源連結計畫(北港區)</t>
  </si>
  <si>
    <t>1.106年行動沐浴車服務推展計劃</t>
  </si>
  <si>
    <t>1.該項計畫經費無流用及勻支情形。
2.本案計畫規劃辦理中。</t>
  </si>
  <si>
    <t>2.106年度雲林縣「縣長盃」全國槌球錦標賽</t>
  </si>
  <si>
    <t>社團法人雲林縣志願服務協會</t>
  </si>
  <si>
    <t>2.雲林縣輔具資源中心專業評估團隊及審核能力</t>
  </si>
  <si>
    <t>8.106年度雲林縣身心障礙者福利與服務需求評估計畫</t>
  </si>
  <si>
    <t>9.106年長期照顧暨身心障礙者需求評估輔具服務專業人力需求計畫</t>
  </si>
  <si>
    <t>10.雲林縣身心障礙福利服務中心106年度環境清潔及衛生保健實施計畫</t>
  </si>
  <si>
    <t>11.雲林縣106年「跨越無礙-行走無礙」復康巴士營運計畫</t>
  </si>
  <si>
    <t>12.106年度公益彩券盈餘分配款專戶管理委員會行政費用</t>
  </si>
  <si>
    <t>13.106年度雲林縣身心障礙者社區日間照顧服務計畫</t>
  </si>
  <si>
    <t>14.106年度雲林縣身心障礙者社區日間作業設施服務計畫</t>
  </si>
  <si>
    <t>15.106年度雲林縣手語翻譯服務受理窗口</t>
  </si>
  <si>
    <t>16.106年度雲林縣身心障礙者家庭托顧服務計畫</t>
  </si>
  <si>
    <t>17.雲林縣106年度身心障礙者輔具巡迴維修計畫-打造偏鄉輔具無礙資源網</t>
  </si>
  <si>
    <t>18.心智障礙者家庭支持暨自立生活服務計畫</t>
  </si>
  <si>
    <t>19.106年度雲林縣肢體障礙者家庭關懷訪視服務計畫</t>
  </si>
  <si>
    <t>20.106年度雲林縣心智障礙者家庭關懷與生活輔導訓練服務計畫</t>
  </si>
  <si>
    <t>21.雲林縣106年度輔具銀行營運計畫</t>
  </si>
  <si>
    <t>22.106年度幸福加油站~雲林縣中高齡身心障礙者家庭支持服務方案</t>
  </si>
  <si>
    <t>1.該項計畫經費無流用及勻支情形。
2.本案計畫已發包</t>
  </si>
  <si>
    <t>社團法人雲林縣脊髓損傷者協會</t>
  </si>
  <si>
    <t>社團法人雲林縣虎尾身心障礙協會</t>
  </si>
  <si>
    <t>2.雲林縣政府106年度辦理低收入戶以工代賑實施計畫</t>
  </si>
  <si>
    <t>3.106年度雲林縣經濟弱勢戶個別家庭支持個案管理服務計畫</t>
  </si>
  <si>
    <t>4.106年度雲林縣急難救助後關懷訪視把溫馨送到家方案</t>
  </si>
  <si>
    <t>3.雲林縣106年度優秀社工選拔暨表揚活動</t>
  </si>
  <si>
    <t>4.106年度雲林縣兒童少年性侵害被害人家庭處遇服務計畫</t>
  </si>
  <si>
    <t>5.雲林縣毒癮者家庭關懷服務計畫</t>
  </si>
  <si>
    <r>
      <t xml:space="preserve">（一）本年度1月起至本季截止，已發包或已簽約經費預計 </t>
    </r>
    <r>
      <rPr>
        <u val="single"/>
        <sz val="13"/>
        <rFont val="標楷體"/>
        <family val="4"/>
      </rPr>
      <t xml:space="preserve"> 5,751,000</t>
    </r>
    <r>
      <rPr>
        <sz val="13"/>
        <rFont val="標楷體"/>
        <family val="4"/>
      </rPr>
      <t>元</t>
    </r>
    <r>
      <rPr>
        <sz val="13"/>
        <rFont val="標楷體"/>
        <family val="4"/>
      </rPr>
      <t>。</t>
    </r>
  </si>
  <si>
    <t>1.80%預算-公彩盈餘分配收入支應123,000,000元。
2.使用103年度超收數(62,640,207)編列預算使用。
3.該項計畫經費無流用及勻支情形。
4.目前已執行完畢。</t>
  </si>
  <si>
    <t>105年度保留案小計</t>
  </si>
  <si>
    <t>（三）老人福利-105年保留案</t>
  </si>
  <si>
    <t>(二)婦女福利-105年度保留案</t>
  </si>
  <si>
    <t>社團法人雲林縣兒童福利發展協會</t>
  </si>
  <si>
    <t>財團法人雲林縣雲萱基金會</t>
  </si>
  <si>
    <t>雲林縣政府社會處婦幼及少年福利科</t>
  </si>
  <si>
    <t>社團法人雲林縣社會關懷協會</t>
  </si>
  <si>
    <t>財團法人雲林縣雲萱基金會</t>
  </si>
  <si>
    <t>社團法人雲林縣婦幼關懷協會</t>
  </si>
  <si>
    <t>雲林縣政府社會處老人福利科</t>
  </si>
  <si>
    <t>旭威傳播事業有限公司</t>
  </si>
  <si>
    <t>財團法人嘉南藥理大學</t>
  </si>
  <si>
    <t>縣內長青食堂單位</t>
  </si>
  <si>
    <t>(五)社會救助-105年度保留案</t>
  </si>
  <si>
    <t>雲林縣政府社會處社會救助行政科</t>
  </si>
  <si>
    <t>(四)身心障礙福利-105年度保留案</t>
  </si>
  <si>
    <t>雲林縣政府社會處身心障礙福利科</t>
  </si>
  <si>
    <t>雲林縣政府社會處身心障礙福利科(委託雲林縣聽語障福利協會辦理)</t>
  </si>
  <si>
    <t>（二）尚未執行之原因：
1. 105年度補助案件除部份因契約或尚在辦理核銷者，其餘已執行完畢，經同意保留至106年度執行者，將預計於106年6月份前核銷完畢。
2.經管理委員會同意保留預算之案件，將會持續保留至106年度執行。
3.106年度案件部分案件已執行中，部分案件尚規劃中。</t>
  </si>
  <si>
    <t>6.雲林縣106年社會工作分級訓練研習計畫</t>
  </si>
  <si>
    <t>7.雲林縣106年社會工作EAP(員工協助~心理諮商)方案</t>
  </si>
  <si>
    <t>8.雲林縣106年社工督導訓練計畫</t>
  </si>
  <si>
    <t>社團法人雲林縣婦女保護會</t>
  </si>
  <si>
    <t>雲林縣新知婦女會</t>
  </si>
  <si>
    <t>中華民國新女性聯合會</t>
  </si>
  <si>
    <t>雲林縣百日草希望家庭協會</t>
  </si>
  <si>
    <t>9.〝紫〞願雲林、終結暴力     雲林縣政府106年度家庭暴力防治網絡共識營</t>
  </si>
  <si>
    <t>10.婦幼專車油料費及加保乘客險費用</t>
  </si>
  <si>
    <t>11.雲林縣性侵害加害人就業問題之研究</t>
  </si>
  <si>
    <t>12.雲林縣106年度社工專業知能訓練計畫</t>
  </si>
  <si>
    <t>13.雲林縣106年度家庭暴力防治社工人員訓練計畫</t>
  </si>
  <si>
    <t>14.雲林縣106年性侵害防治社工人員訓練計畫</t>
  </si>
  <si>
    <t>15.雲林縣106年「攜手反暴力-社區守護站」計畫</t>
  </si>
  <si>
    <t>16.反暴力讚出來社區睦鄰</t>
  </si>
  <si>
    <t>財團法人台灣兒童暨家庭扶助基金會雲林分事務所</t>
  </si>
  <si>
    <t>雲林縣政府社會處婦幼及少年福利科</t>
  </si>
  <si>
    <t>4.106年度雲林縣政府辦理婦幼福利服務人力充實計畫</t>
  </si>
  <si>
    <t>5.106年雲林家扶中心國小夏令營</t>
  </si>
  <si>
    <t>6.106年雲林家扶中心國中夏令營</t>
  </si>
  <si>
    <t>7.大手牽小手．快樂一起來~雲林縣弱勢家庭喜羊羊療育之旅親子活動</t>
  </si>
  <si>
    <t>其他待審議之申請補助案件</t>
  </si>
  <si>
    <t>辦理老人學習型健身活動「拐杖防身隊」</t>
  </si>
  <si>
    <t>社團法人雲林縣飛雁創業協會</t>
  </si>
  <si>
    <t>財團法人勵馨社會福利事業基金會</t>
  </si>
  <si>
    <t>雲林縣紫色姐妹協會</t>
  </si>
  <si>
    <t>雲林縣雲晴身心關懷協會</t>
  </si>
  <si>
    <t>雲林縣婦女保護會</t>
  </si>
  <si>
    <t>財團法人勵馨社會福利事業基金會</t>
  </si>
  <si>
    <t>雲林縣婉美女性成長協會</t>
  </si>
  <si>
    <t>社團法人雲林縣文化創意圓夢幸福協會</t>
  </si>
  <si>
    <t>雲林縣政府老人福利科</t>
  </si>
  <si>
    <t>雲林縣老人會</t>
  </si>
  <si>
    <t>社團法人雲林縣老人保護協會</t>
  </si>
  <si>
    <t>社團法人雲林縣崙背鄉老人會</t>
  </si>
  <si>
    <t>身心障礙福利科</t>
  </si>
  <si>
    <t>社團法人雲林縣聽語障福利協進會</t>
  </si>
  <si>
    <t>財團法人天主教會嘉義教區附設雲林縣私立華聖啟能發展中心</t>
  </si>
  <si>
    <t>社團法人雲林縣身心障礙福利協會</t>
  </si>
  <si>
    <t>財團法人慶興社會福利基金會</t>
  </si>
  <si>
    <t>社團法人雲林縣聲暉協進會</t>
  </si>
  <si>
    <t>社團法人雲林縣啟智協會</t>
  </si>
  <si>
    <t>社團法人雲林縣視障重建福利協進會</t>
  </si>
  <si>
    <t>社團法人雲林縣虎尾身心障礙協會</t>
  </si>
  <si>
    <t>社團法人雲林縣復健青年協進會</t>
  </si>
  <si>
    <t>社團法人雲林縣聽語障福利協進會</t>
  </si>
  <si>
    <t>社團法人雲林縣小天使發展協會</t>
  </si>
  <si>
    <t>社會處社會救助行政科</t>
  </si>
  <si>
    <t>17.家家有愛，防暴總動員</t>
  </si>
  <si>
    <t>18.攜手反暴力 為愛走一哩路--紫絲帶防暴化妝踩街、音樂晚會宣導活動</t>
  </si>
  <si>
    <t>19.106年度辦理家庭暴力相對人追蹤輔導計畫</t>
  </si>
  <si>
    <t>1.105年度雲林縣推展社區發展工作計畫</t>
  </si>
  <si>
    <t>3.105年度雲林縣急難救助後關懷訪視把溫馨送到家方案</t>
  </si>
  <si>
    <t>4.雲林縣協助弱勢家庭烘培脫貧進階計畫</t>
  </si>
  <si>
    <t>1.使用98年度超收數編列預算使用。
2.該項計畫經費無流用及勻支情形。
3.本案計畫申請保留經費至106年度執行，已於106年第1次委員會通過。</t>
  </si>
  <si>
    <t>5.104年度雲林縣實體實物銀行推廣計畫</t>
  </si>
  <si>
    <t>5.雲林縣106年度災害防救志願人力管理暨系統教育訓練計畫</t>
  </si>
  <si>
    <t>6.雲林縣政府「弱勢家庭幸福存款」資產累積脫貧方案</t>
  </si>
  <si>
    <t>7.106年雲林縣福利服務行動躍升計畫</t>
  </si>
  <si>
    <t>8.106年度雲林縣實物銀行推動計畫</t>
  </si>
  <si>
    <t>9.雲林縣政府106年辦理社會救助法低收入戶及中低收入戶審核業務-訪視交通費計畫</t>
  </si>
  <si>
    <t>10.雲林縣政府106年度921溫馨巴士弱勢族群接送暨濟助物資運輸補助計畫</t>
  </si>
  <si>
    <t>11.雲林縣慶祝106年度母親節暨模範母親表揚大會實施計畫</t>
  </si>
  <si>
    <t>12.雲林縣慶祝106年度父親節暨模範父親、好人好事代表表揚大會實施計畫</t>
  </si>
  <si>
    <t>13.106年度雲林縣推展社區發展工作計畫</t>
  </si>
  <si>
    <t>14.106年度雲林縣社會福利通報機制及協助處遇措施教育訓練計畫</t>
  </si>
  <si>
    <t>15.雲林縣政府106年度遊民服務人力充實計畫-訪視交通費計畫</t>
  </si>
  <si>
    <t>16.106年度經濟弱勢戶家庭生活功能促進計畫</t>
  </si>
  <si>
    <t>18.106年度雲林縣新貧族群家庭支持服務計畫</t>
  </si>
  <si>
    <t>19.106年度雲林縣經濟弱勢戶二代青年自立培力計畫</t>
  </si>
  <si>
    <t>20.106年度『花現幸福』園藝陶冶計畫</t>
  </si>
  <si>
    <t>其他待審議之申請補助案件</t>
  </si>
  <si>
    <t>1.低收入戶各款生活補助</t>
  </si>
  <si>
    <t>20.雲林縣106年度兒少保護案件結構化決策模式-安全評估案例研討觀摩會</t>
  </si>
  <si>
    <t>1.補助社會福利團體辦理106年推展社會福利補助經費申請充實緊急庇護中心人力計畫配合款</t>
  </si>
  <si>
    <t>2.困苦失依不幸兒童少年寄養安置及事務費暨兒少保護、性交易個案安置費用、追蹤輔導及活動補助費、收出養服務相關經費</t>
  </si>
  <si>
    <t>1.使用102年度超收數編列預算使用。
2.該項計畫經費無流用及勻支情形。
3.本案計畫目前執行中。</t>
  </si>
  <si>
    <t>1.補助辦理雲林縣照顧服務員訓練實施計畫</t>
  </si>
  <si>
    <t>2.雲林縣105年度「長照心服務~感動心幸福」微電影拍攝計畫</t>
  </si>
  <si>
    <t>3.105年度老人福利各項服務提升計畫-居家服務滿意度調查</t>
  </si>
  <si>
    <t>3.辦理106年度本縣志工培力訓練、志工福利措施、志願服務倡導等活動</t>
  </si>
  <si>
    <t>4.辦理106年度雲林縣全縣性重陽敬老活動</t>
  </si>
  <si>
    <t>5.雲林縣106年度長期照顧服務各項計畫</t>
  </si>
  <si>
    <t>6.補助縣內各鄉鎮市老人會辦理106年度重陽敬老活動</t>
  </si>
  <si>
    <t>7.辦理老人福利106年度長青學苑</t>
  </si>
  <si>
    <t>8.106年度老人福利各項服務提升計畫</t>
  </si>
  <si>
    <t>9.106年度長青盃趣味競賽補助計畫</t>
  </si>
  <si>
    <t>10.長期照顧宣導暨高齡體驗計畫</t>
  </si>
  <si>
    <t>11.106年度雲林縣老人學習型健身活動-銀髮齊眉棍防身隊</t>
  </si>
  <si>
    <t>12.106年愛上樂吾老幸福鬥陣來促進計畫</t>
  </si>
  <si>
    <t>1.該項計畫經費無流用及勻支情形。
2.本案計畫目前已執行完畢。</t>
  </si>
  <si>
    <t>1.105年雲林縣台西區家庭服務中心揭牌記者會暨社會福利宣導實施計畫</t>
  </si>
  <si>
    <t>2.105年雲林縣弱勢婦女居家美髮服務公益服務計畫</t>
  </si>
  <si>
    <t>3.105年雲林縣多元文化嘉年華會暨外籍配偶照顧輔導成果發表</t>
  </si>
  <si>
    <t>4.105年雲林縣外籍配偶家庭社區關懷服務工作及資源連結計畫(西螺區)</t>
  </si>
  <si>
    <t>5.105年雲林縣外籍配偶家庭社區關懷服務工作及資源連結計畫『斗南區』</t>
  </si>
  <si>
    <t>6.105年雲林縣外籍配偶家庭社區關懷服務工作及資源連結計畫【虎尾區】</t>
  </si>
  <si>
    <t>7.105年雲林縣外籍配偶家庭社區關懷服務工作及資源連結計畫【北港區】</t>
  </si>
  <si>
    <t>7.106年雲林女子館-性別友善關懷諮商計畫</t>
  </si>
  <si>
    <t>8.106年度雲林縣婦女生活狀況及福利需求調查</t>
  </si>
  <si>
    <t>20.106年度雲林縣婦女二三事，WOMEN大學計畫</t>
  </si>
  <si>
    <t>21.106年雲林縣婦女學苑巡迴計畫</t>
  </si>
  <si>
    <t>22.106年度歡喜來唱歌-性別平等詳細聽計畫</t>
  </si>
  <si>
    <t>23.106年度雲林女孩培力計畫</t>
  </si>
  <si>
    <t>25.106年雲林縣GO!GO!婆婆媽媽青春鬥陣行</t>
  </si>
  <si>
    <t>26.106年雲林縣弱勢婦女居家美髮公益服務計畫</t>
  </si>
  <si>
    <t>27.【通譯庫】106年雲林縣通譯人才進階培訓計畫</t>
  </si>
  <si>
    <t>28.106年雲林縣多元文化嘉年華會暨新住民照顧輔導成果發表</t>
  </si>
  <si>
    <t>1.105年度雲林縣身心障礙者保護服務計畫</t>
  </si>
  <si>
    <t>2.日間作業設施</t>
  </si>
  <si>
    <t>3.紫外線消毒櫃採購計畫</t>
  </si>
  <si>
    <t>4.雲林縣聽打試辦計畫</t>
  </si>
  <si>
    <t>5.104年雲林縣身心障礙福利中心增廣服務改善計畫</t>
  </si>
  <si>
    <t>23.106年度優先採購網路平台實務操作說明會</t>
  </si>
  <si>
    <t>24.106年雲林縣身心障礙者生活需求調查計畫</t>
  </si>
  <si>
    <t>25.106年度雲林縣身心障礙者保護服務暨弱勢身心障礙個案安置補助計畫</t>
  </si>
  <si>
    <t>26.106年雲林縣手語翻譯人員-專業進階培訓計畫</t>
  </si>
  <si>
    <t>27.106年度台灣手語種子師資培訓計畫</t>
  </si>
  <si>
    <t>28.2017台灣手語研討工作坊</t>
  </si>
  <si>
    <t>29.106年雲林縣擁抱身心障礙鼓動華聖團體活動計畫</t>
  </si>
  <si>
    <t>30.戲偶人生-寓反毒宣導</t>
  </si>
  <si>
    <t>31.106年度雲林縣布袋戲摸索計畫-幸福花仙子</t>
  </si>
  <si>
    <t>32.106年度雲林縣身心障礙家庭照顧者「慈愛獎」表揚活動</t>
  </si>
  <si>
    <t>33.106年度「輪舞踏實-舞動生命」表演暨生命分享養成計畫</t>
  </si>
  <si>
    <t>34.106年看我、聽我~雲林縣社區宣導活動</t>
  </si>
  <si>
    <t>35.106年雲林縣無聲勝有聲-手語生活培力班</t>
  </si>
  <si>
    <t>36.106年雲林縣鼓舞歡心-心智障礙者打擊樂團休閒計畫</t>
  </si>
  <si>
    <t>37.舞動奇蹟-雲林縣106年心智障礙者健康促進計畫</t>
  </si>
  <si>
    <t>38.雲林縣106年度心智障礙者健康療育促進計畫園藝輔療由我萌發</t>
  </si>
  <si>
    <t>39.106年度身心障礙者社區樂活補給站計畫</t>
  </si>
  <si>
    <t>40.106年度雲林縣脊髓損傷者保齡球休閒活動計畫</t>
  </si>
  <si>
    <t>41.106年雲林縣盲人視覺功能障礙者木箱鼓樂活計畫</t>
  </si>
  <si>
    <t>42.106年雲林縣盲人視覺功能障礙者歌唱樂活計畫</t>
  </si>
  <si>
    <t>43.106年度雲林縣身心障礙兒少水療運動</t>
  </si>
  <si>
    <t>44.106年度雲林縣身心障礙輪椅太極養生運動研習計畫</t>
  </si>
  <si>
    <t>45.106年度雲林縣公益盃全國身心障礙者槌球錦標賽</t>
  </si>
  <si>
    <t>46.106年青少年人際關係成長營</t>
  </si>
  <si>
    <t>47.106年度雲林縣同步聽打服務計畫</t>
  </si>
  <si>
    <t>48.106年雲林縣同步聽打員培訓計畫</t>
  </si>
  <si>
    <t>49.106年度雲林縣身心障礙假日托顧</t>
  </si>
  <si>
    <t>50.106年度雲林縣身心障礙暑期夏令營</t>
  </si>
  <si>
    <t>1.使用104年度超收數編列預算使用。
2.該項計畫經費無流用及勻支情形。
3.本案計畫已執行完畢。</t>
  </si>
  <si>
    <r>
      <t xml:space="preserve"> </t>
    </r>
    <r>
      <rPr>
        <sz val="12"/>
        <rFont val="新細明體"/>
        <family val="1"/>
      </rPr>
      <t>元</t>
    </r>
    <r>
      <rPr>
        <sz val="12"/>
        <rFont val="Times New Roman"/>
        <family val="1"/>
      </rPr>
      <t xml:space="preserve"> </t>
    </r>
    <r>
      <rPr>
        <sz val="12"/>
        <rFont val="新細明體"/>
        <family val="1"/>
      </rPr>
      <t>。</t>
    </r>
    <r>
      <rPr>
        <sz val="12"/>
        <rFont val="Times New Roman"/>
        <family val="1"/>
      </rPr>
      <t>(</t>
    </r>
    <r>
      <rPr>
        <sz val="12"/>
        <rFont val="新細明體"/>
        <family val="1"/>
      </rPr>
      <t>內含</t>
    </r>
    <r>
      <rPr>
        <sz val="12"/>
        <rFont val="Times New Roman"/>
        <family val="1"/>
      </rPr>
      <t>105</t>
    </r>
    <r>
      <rPr>
        <sz val="12"/>
        <rFont val="新細明體"/>
        <family val="1"/>
      </rPr>
      <t>年以前年度專戶利息收入</t>
    </r>
    <r>
      <rPr>
        <sz val="12"/>
        <rFont val="Times New Roman"/>
        <family val="1"/>
      </rPr>
      <t>172</t>
    </r>
    <r>
      <rPr>
        <sz val="12"/>
        <rFont val="新細明體"/>
        <family val="1"/>
      </rPr>
      <t>萬</t>
    </r>
    <r>
      <rPr>
        <sz val="12"/>
        <rFont val="Times New Roman"/>
        <family val="1"/>
      </rPr>
      <t>5,462</t>
    </r>
    <r>
      <rPr>
        <sz val="12"/>
        <rFont val="新細明體"/>
        <family val="1"/>
      </rPr>
      <t>元</t>
    </r>
    <r>
      <rPr>
        <sz val="12"/>
        <rFont val="Times New Roman"/>
        <family val="1"/>
      </rPr>
      <t>)</t>
    </r>
  </si>
  <si>
    <t>1.80%預算-公彩盈餘分配收入支應151,682,400元。
2.使用103年度超收數(25,172,800)編列預算使用。
2.該項計畫經費無流用及勻支情形。
3.目前已執行完畢</t>
  </si>
  <si>
    <t>1.該項計畫經費無流用及勻支情形。
2.本案計畫目前執行中。</t>
  </si>
  <si>
    <t>1.於106年第1次公彩管理委員會提出預算保留獲准。
2.本案計畫目前已執行完畢。</t>
  </si>
  <si>
    <t>1.使用103年度超收數編列預算使用。
2.該項計畫經費無流用及勻支情形。
3.本案計畫目前已執行完畢。</t>
  </si>
  <si>
    <t>1.使用102年度超收數(14,075,822)及103年度超收數(39,773,178)編列預算使用。
2.該項計畫經費無流用及勻支情形。
3.本案計畫為105年度墊付案轉正。
4.本案計畫目前已執行完畢。</t>
  </si>
  <si>
    <t>1.該項計畫經費無流用及勻支情形。
2.本案計畫規劃辦理中。</t>
  </si>
  <si>
    <t>1.該項計畫經費無流用及勻支情形。
2.本案計畫辦理中。</t>
  </si>
  <si>
    <t>1.該項計畫經費無流用及勻支情形。
2.本案計畫已執行完畢。</t>
  </si>
  <si>
    <t>1.該項計畫經費無流用及勻支情形。
2.本案計畫規劃辦理中。</t>
  </si>
  <si>
    <t>1.該項計畫經費無流用及勻支情形。
2.本案計畫規劃辦理中。</t>
  </si>
  <si>
    <t>1.該項計畫經費無流用及勻支情形。
2.本案計畫規劃辦理中。</t>
  </si>
  <si>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本案計畫目前已執行完畢。</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</si>
  <si>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本案計畫目前已執行完畢。</t>
    </r>
  </si>
  <si>
    <r>
      <t xml:space="preserve">（二）處理情形：
</t>
    </r>
    <r>
      <rPr>
        <sz val="12"/>
        <rFont val="Times New Roman"/>
        <family val="1"/>
      </rPr>
      <t>1.</t>
    </r>
    <r>
      <rPr>
        <sz val="12"/>
        <rFont val="標楷體"/>
        <family val="4"/>
      </rPr>
      <t>部分</t>
    </r>
    <r>
      <rPr>
        <sz val="12"/>
        <rFont val="Times New Roman"/>
        <family val="1"/>
      </rPr>
      <t>105</t>
    </r>
    <r>
      <rPr>
        <sz val="12"/>
        <rFont val="標楷體"/>
        <family val="4"/>
      </rPr>
      <t>年度補助案件申請保留預算至</t>
    </r>
    <r>
      <rPr>
        <sz val="12"/>
        <rFont val="Times New Roman"/>
        <family val="1"/>
      </rPr>
      <t>106</t>
    </r>
    <r>
      <rPr>
        <sz val="12"/>
        <rFont val="標楷體"/>
        <family val="4"/>
      </rPr>
      <t>年度繼續執行，保留案件由</t>
    </r>
    <r>
      <rPr>
        <sz val="12"/>
        <rFont val="Times New Roman"/>
        <family val="1"/>
      </rPr>
      <t>106</t>
    </r>
    <r>
      <rPr>
        <sz val="12"/>
        <rFont val="標楷體"/>
        <family val="4"/>
      </rPr>
      <t>年第</t>
    </r>
    <r>
      <rPr>
        <sz val="12"/>
        <rFont val="Times New Roman"/>
        <family val="1"/>
      </rPr>
      <t>1</t>
    </r>
    <r>
      <rPr>
        <sz val="12"/>
        <rFont val="標楷體"/>
        <family val="4"/>
      </rPr>
      <t xml:space="preserve">次委員會審議通過。
</t>
    </r>
    <r>
      <rPr>
        <sz val="12"/>
        <rFont val="Times New Roman"/>
        <family val="1"/>
      </rPr>
      <t>2.</t>
    </r>
    <r>
      <rPr>
        <sz val="12"/>
        <rFont val="標楷體"/>
        <family val="4"/>
      </rPr>
      <t>另</t>
    </r>
    <r>
      <rPr>
        <sz val="12"/>
        <rFont val="Times New Roman"/>
        <family val="1"/>
      </rPr>
      <t>106</t>
    </r>
    <r>
      <rPr>
        <sz val="12"/>
        <rFont val="標楷體"/>
        <family val="4"/>
      </rPr>
      <t>年度編列預算運用待運用數共新台幣</t>
    </r>
    <r>
      <rPr>
        <sz val="12"/>
        <rFont val="Times New Roman"/>
        <family val="1"/>
      </rPr>
      <t>2</t>
    </r>
    <r>
      <rPr>
        <sz val="12"/>
        <rFont val="標楷體"/>
        <family val="4"/>
      </rPr>
      <t>億</t>
    </r>
    <r>
      <rPr>
        <sz val="12"/>
        <rFont val="Times New Roman"/>
        <family val="1"/>
      </rPr>
      <t>2,915</t>
    </r>
    <r>
      <rPr>
        <sz val="12"/>
        <rFont val="標楷體"/>
        <family val="4"/>
      </rPr>
      <t>萬</t>
    </r>
    <r>
      <rPr>
        <sz val="12"/>
        <rFont val="Times New Roman"/>
        <family val="1"/>
      </rPr>
      <t>9,757</t>
    </r>
    <r>
      <rPr>
        <sz val="12"/>
        <rFont val="標楷體"/>
        <family val="4"/>
      </rPr>
      <t>元，後續年度將會依據縣內社會福利需求或配合推動中央政策，適當編列待運用數使用。</t>
    </r>
    <r>
      <rPr>
        <u val="single"/>
        <sz val="12"/>
        <rFont val="Times New Roman"/>
        <family val="1"/>
      </rPr>
      <t xml:space="preserve">                                                                                                       </t>
    </r>
    <r>
      <rPr>
        <sz val="12"/>
        <rFont val="標楷體"/>
        <family val="4"/>
      </rPr>
      <t xml:space="preserve">
</t>
    </r>
  </si>
  <si>
    <r>
      <t>（二）預計於次季核銷經費3</t>
    </r>
    <r>
      <rPr>
        <u val="single"/>
        <sz val="14"/>
        <rFont val="標楷體"/>
        <family val="4"/>
      </rPr>
      <t>0,000,000</t>
    </r>
    <r>
      <rPr>
        <sz val="14"/>
        <rFont val="標楷體"/>
        <family val="4"/>
      </rPr>
      <t>元，預估累計至次季止執行率80%。</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</si>
  <si>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本案計畫規劃辦理中。</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</si>
  <si>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本案計畫已辦理完畢。</t>
    </r>
  </si>
  <si>
    <r>
      <t>1.</t>
    </r>
    <r>
      <rPr>
        <sz val="7"/>
        <rFont val="細明體"/>
        <family val="3"/>
      </rPr>
      <t>於</t>
    </r>
    <r>
      <rPr>
        <sz val="7"/>
        <rFont val="Times New Roman"/>
        <family val="1"/>
      </rPr>
      <t>106</t>
    </r>
    <r>
      <rPr>
        <sz val="7"/>
        <rFont val="細明體"/>
        <family val="3"/>
      </rPr>
      <t>年第</t>
    </r>
    <r>
      <rPr>
        <sz val="7"/>
        <rFont val="Times New Roman"/>
        <family val="1"/>
      </rPr>
      <t>1</t>
    </r>
    <r>
      <rPr>
        <sz val="7"/>
        <rFont val="細明體"/>
        <family val="3"/>
      </rPr>
      <t xml:space="preserve">次公彩管理委員會提出預算保留獲准。
</t>
    </r>
    <r>
      <rPr>
        <sz val="7"/>
        <rFont val="Times New Roman"/>
        <family val="1"/>
      </rPr>
      <t>2.</t>
    </r>
    <r>
      <rPr>
        <sz val="7"/>
        <rFont val="細明體"/>
        <family val="3"/>
      </rPr>
      <t>使用</t>
    </r>
    <r>
      <rPr>
        <sz val="7"/>
        <rFont val="Times New Roman"/>
        <family val="1"/>
      </rPr>
      <t>98</t>
    </r>
    <r>
      <rPr>
        <sz val="7"/>
        <rFont val="細明體"/>
        <family val="3"/>
      </rPr>
      <t xml:space="preserve">年度超收數編列預算使用。
</t>
    </r>
    <r>
      <rPr>
        <sz val="7"/>
        <rFont val="Times New Roman"/>
        <family val="1"/>
      </rPr>
      <t>3.</t>
    </r>
    <r>
      <rPr>
        <sz val="7"/>
        <rFont val="細明體"/>
        <family val="3"/>
      </rPr>
      <t>該項計畫經費無流用及勻支情形。</t>
    </r>
  </si>
  <si>
    <t>1.於106年第1次公彩管理委員會提出預算保留獲准。
2.本案計畫規劃辦理中。</t>
  </si>
  <si>
    <t>雲林縣虎尾鎮安溪社區發展協會</t>
  </si>
  <si>
    <t>財團法人天主教若瑟社會福利基金會</t>
  </si>
  <si>
    <t>8.106年度雲林縣安溪兒童、青少年暑期成長育樂活動</t>
  </si>
  <si>
    <t>9.與弱勢兒少共舞親子嘉年華</t>
  </si>
  <si>
    <t>10.雲林縣106年度親子特區，溝通TOUCH</t>
  </si>
  <si>
    <t>11.雲林縣106年度發展遲緩兒童融合親子運動會</t>
  </si>
  <si>
    <t>1.該項計畫經費無流用及勻支情形。
2.本案計畫辦理中。</t>
  </si>
  <si>
    <t>婦幼及少年福利科</t>
  </si>
  <si>
    <t>雲林縣虎尾鎮安溪社區發展協會</t>
  </si>
  <si>
    <t>社團法人雲林縣文化創意圓夢幸福協會</t>
  </si>
  <si>
    <t>社團法人雲林縣飛雁創業協會</t>
  </si>
  <si>
    <t>29.106年雲林女子館-性別友善關懷諮商計畫(第2期)</t>
  </si>
  <si>
    <t>30.106年雲林縣銀髮婦女自我成長、權益提升巡迴計畫</t>
  </si>
  <si>
    <t>31.106年度雲林縣行動婦女中心計畫</t>
  </si>
  <si>
    <t>32.雲林縣政府106年「消除性別歧視，落實婦女友善環境，實踐性別主流化」宣導短片計畫</t>
  </si>
  <si>
    <t>33.雲林縣政府106年「性別電影院、讀書會活動合作方案  」實施計畫</t>
  </si>
  <si>
    <t>34.雲林縣政府106年「打破傳統性別平等分工，提升婦女福利，增加家庭支持」宣導計畫</t>
  </si>
  <si>
    <t>36.106年雲林縣GOGO婆婆媽媽青春鬥陣行</t>
  </si>
  <si>
    <t>37.106年雲林縣縮短婦女E世代數位落差與軟體App應用計畫</t>
  </si>
  <si>
    <t>1.該項計畫經費無流用及勻支情形。
2.本案計畫規劃辦理中。</t>
  </si>
  <si>
    <r>
      <t>1.</t>
    </r>
    <r>
      <rPr>
        <sz val="7"/>
        <color indexed="10"/>
        <rFont val="細明體"/>
        <family val="3"/>
      </rPr>
      <t>於</t>
    </r>
    <r>
      <rPr>
        <sz val="7"/>
        <color indexed="10"/>
        <rFont val="Times New Roman"/>
        <family val="1"/>
      </rPr>
      <t>106</t>
    </r>
    <r>
      <rPr>
        <sz val="7"/>
        <color indexed="10"/>
        <rFont val="細明體"/>
        <family val="3"/>
      </rPr>
      <t>年第</t>
    </r>
    <r>
      <rPr>
        <sz val="7"/>
        <color indexed="10"/>
        <rFont val="Times New Roman"/>
        <family val="1"/>
      </rPr>
      <t>1</t>
    </r>
    <r>
      <rPr>
        <sz val="7"/>
        <color indexed="10"/>
        <rFont val="細明體"/>
        <family val="3"/>
      </rPr>
      <t xml:space="preserve">次公彩管理委員會提出預算保留獲准。
</t>
    </r>
    <r>
      <rPr>
        <sz val="7"/>
        <color indexed="10"/>
        <rFont val="Times New Roman"/>
        <family val="1"/>
      </rPr>
      <t>2.</t>
    </r>
    <r>
      <rPr>
        <sz val="7"/>
        <color indexed="10"/>
        <rFont val="細明體"/>
        <family val="3"/>
      </rPr>
      <t>本案計畫規劃辦理中。</t>
    </r>
  </si>
  <si>
    <t>中華民國106年7月份至9月份（106年度第3季）</t>
  </si>
  <si>
    <r>
      <t>二、本年度第</t>
    </r>
    <r>
      <rPr>
        <u val="single"/>
        <sz val="14"/>
        <rFont val="Times New Roman"/>
        <family val="1"/>
      </rPr>
      <t xml:space="preserve">  </t>
    </r>
    <r>
      <rPr>
        <u val="single"/>
        <sz val="14"/>
        <rFont val="標楷體"/>
        <family val="4"/>
      </rPr>
      <t>三</t>
    </r>
    <r>
      <rPr>
        <sz val="14"/>
        <rFont val="標楷體"/>
        <family val="4"/>
      </rPr>
      <t>季，彩券盈餘分配數為</t>
    </r>
    <r>
      <rPr>
        <sz val="14"/>
        <rFont val="Times New Roman"/>
        <family val="1"/>
      </rPr>
      <t xml:space="preserve">                </t>
    </r>
    <r>
      <rPr>
        <u val="single"/>
        <sz val="14"/>
        <rFont val="標楷體"/>
        <family val="4"/>
      </rPr>
      <t>元</t>
    </r>
    <r>
      <rPr>
        <sz val="14"/>
        <rFont val="標楷體"/>
        <family val="4"/>
      </rPr>
      <t>。</t>
    </r>
    <r>
      <rPr>
        <sz val="14"/>
        <rFont val="Times New Roman"/>
        <family val="1"/>
      </rPr>
      <t xml:space="preserve">                                    </t>
    </r>
  </si>
  <si>
    <t>51.身心障礙者自立生活支持計畫</t>
  </si>
  <si>
    <t>1.使用103年度超收數編列預算使用。
2.該項計畫經費無流用及勻支情形。
3.本案計畫已發包。</t>
  </si>
  <si>
    <t>1.使用102年度超收數編列預算使用。
2.該項計畫經費無流用及勻支情形。
3.本案計畫已發包。</t>
  </si>
  <si>
    <t>21.困苦失依不幸兒童少年寄養安置及事務費暨兒少保護、兒少親屬安置、性交易個案安置費用、追蹤輔導及活動補助費</t>
  </si>
  <si>
    <t>1.使用104年度超收數編列預算使用。
2.該項計畫經費無流用及勻支情形。
3.本案計畫已執行中。</t>
  </si>
  <si>
    <r>
      <t>（一）歲入預算原編</t>
    </r>
    <r>
      <rPr>
        <u val="single"/>
        <sz val="14"/>
        <rFont val="標楷體"/>
        <family val="4"/>
      </rPr>
      <t xml:space="preserve">572,512,757 </t>
    </r>
    <r>
      <rPr>
        <sz val="14"/>
        <rFont val="標楷體"/>
        <family val="4"/>
      </rPr>
      <t>元，追加減</t>
    </r>
    <r>
      <rPr>
        <u val="single"/>
        <sz val="14"/>
        <rFont val="標楷體"/>
        <family val="4"/>
      </rPr>
      <t xml:space="preserve"> 10,658,667</t>
    </r>
    <r>
      <rPr>
        <sz val="14"/>
        <rFont val="標楷體"/>
        <family val="4"/>
      </rPr>
      <t>元，105年保留預算數計10,759,525元，合計</t>
    </r>
    <r>
      <rPr>
        <u val="single"/>
        <sz val="14"/>
        <rFont val="標楷體"/>
        <family val="4"/>
      </rPr>
      <t xml:space="preserve">593,930,949 </t>
    </r>
    <r>
      <rPr>
        <sz val="14"/>
        <rFont val="標楷體"/>
        <family val="4"/>
      </rPr>
      <t>元。</t>
    </r>
  </si>
  <si>
    <r>
      <t>（二）歲出預算原編</t>
    </r>
    <r>
      <rPr>
        <u val="single"/>
        <sz val="14"/>
        <rFont val="標楷體"/>
        <family val="4"/>
      </rPr>
      <t xml:space="preserve">572,512,757 </t>
    </r>
    <r>
      <rPr>
        <sz val="14"/>
        <rFont val="標楷體"/>
        <family val="4"/>
      </rPr>
      <t>元，追加減</t>
    </r>
    <r>
      <rPr>
        <u val="single"/>
        <sz val="14"/>
        <rFont val="標楷體"/>
        <family val="4"/>
      </rPr>
      <t xml:space="preserve"> 10,658,667</t>
    </r>
    <r>
      <rPr>
        <sz val="14"/>
        <rFont val="標楷體"/>
        <family val="4"/>
      </rPr>
      <t>元，105年保留預算數計10,759,525元，合計</t>
    </r>
    <r>
      <rPr>
        <u val="single"/>
        <sz val="14"/>
        <rFont val="標楷體"/>
        <family val="4"/>
      </rPr>
      <t>593,930,949</t>
    </r>
    <r>
      <rPr>
        <sz val="14"/>
        <rFont val="標楷體"/>
        <family val="4"/>
      </rPr>
      <t xml:space="preserve"> 元。</t>
    </r>
  </si>
  <si>
    <t>元。   (內含專戶106年6月份利息:69,073元)</t>
  </si>
  <si>
    <t>4.104年度長青食堂試辦計畫</t>
  </si>
  <si>
    <t>身心障礙福利科</t>
  </si>
  <si>
    <t>52.106年度加強雲林縣身心障礙福利服務中心設施設備安全實施計畫</t>
  </si>
  <si>
    <t>53.106年度雲林縣身心障礙者社區日間照顧服務暑假期間擴大服務試辦計畫</t>
  </si>
  <si>
    <r>
      <t>雲林縣政府社會處</t>
    </r>
    <r>
      <rPr>
        <sz val="12"/>
        <rFont val="新細明體"/>
        <family val="1"/>
      </rPr>
      <t>社會救助行政科</t>
    </r>
  </si>
  <si>
    <t>21.106年雲林縣低收入戶及中低收入戶推動微型保險宣導計畫</t>
  </si>
  <si>
    <t>22.106年度雲林縣推展社區發展工作-社區培力專業輔導暨激勵社區動能計畫</t>
  </si>
  <si>
    <t>2.雲林縣政府105年度遊民服務人力充實計畫-訪視交通費計畫</t>
  </si>
  <si>
    <t>社會工作科</t>
  </si>
  <si>
    <t>社團法人雲林縣婦女保護會</t>
  </si>
  <si>
    <t>財團法人勵馨社會福利事業基金會</t>
  </si>
  <si>
    <t>1.該項計畫經費無流用及勻支情形。
2.本案計畫目前執行中。</t>
  </si>
  <si>
    <t>22.雲林縣婦女福利服務中心心理諮商空間維護修繕計畫</t>
  </si>
  <si>
    <t>23.雲林縣政府106年兒童及少年性剝削防制宣導計畫</t>
  </si>
  <si>
    <t>24.106年雲林縣保護性業務服務品質精進計畫</t>
  </si>
  <si>
    <t>25.雲林縣106年度紫耀無暴，社區擁抱</t>
  </si>
  <si>
    <t>26.愛擁抱不用暴　一起野餐趣</t>
  </si>
  <si>
    <t>35.106年度雲林縣安溪社區婦女學苑計畫</t>
  </si>
  <si>
    <t>1.該項計畫經費無流用及勻支情形。
2.本案計畫辦理核銷完畢。</t>
  </si>
  <si>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本案計畫辦理完畢。</t>
    </r>
  </si>
  <si>
    <t>1.該項計畫經費無流用及勻支情形。
2.本案計畫目前執行完畢。</t>
  </si>
  <si>
    <t>1.該項計畫經費無流用及勻支情形。
2.本案計畫辦理完畢。</t>
  </si>
  <si>
    <t>17.106年度雲林縣經濟弱勢戶促進社會適應服務方案</t>
  </si>
  <si>
    <t>1.該項計畫經費無流用及勻支情形。
2.本案計畫已執行完畢。</t>
  </si>
  <si>
    <t>1.該項計畫經費無流用及勻支情形。
2.本案計畫執行完畢。</t>
  </si>
  <si>
    <t>2.雲林縣政府辦理發展遲緩兒童學雜費用補助計畫</t>
  </si>
  <si>
    <t>1.使用103年度超收數編列預算使用。
2.該項計畫經費無流用及勻支情形。
3.目前辦理中。</t>
  </si>
  <si>
    <t>1.該項計畫經費無流用及勻支情形。
2.本案計畫規劃辦理中。
3.本案原名稱:辦理發展遲緩兒童早期療育費用補助，於106年第2次委員會同意修正名稱為雲林縣發展遲緩兒童學雜費補助計畫</t>
  </si>
  <si>
    <t>1.於106年第1次公彩管理委員會提出預算保留獲准。
2.本案計畫執行完畢。</t>
  </si>
  <si>
    <t>1.使用103年度超收數編列預算使用。
2.該項計畫經費無流用及勻支情形。
3.本案已執行完畢。</t>
  </si>
  <si>
    <t>1.雲林縣發展遲緩兒童早期療育費用補助</t>
  </si>
  <si>
    <t>9.106年雲林縣寵愛婦女-男性逗陣來計畫</t>
  </si>
  <si>
    <t>15.106年雲林縣「聽我說 聽我播 Let's on Air!」 新住民性別廣播營</t>
  </si>
  <si>
    <t>16.106年雲林縣性別平等活動-平權路上，看見愛 多元平權書展</t>
  </si>
  <si>
    <t>17.106年雲林縣婦女賦能療育團體-雲用多元表達藝術媒材於自我生命敘說</t>
  </si>
  <si>
    <t>18.106年雲林縣雲晴婦女賦能閱讀團體-從解構文化壓迫到身體心靈解放</t>
  </si>
  <si>
    <t>19.106年雲林縣「女力」行動婦女中心計畫</t>
  </si>
  <si>
    <t>10.106年雲林縣婦女寵愛時光體驗計畫暨CEDAE宣導</t>
  </si>
  <si>
    <t>11.106年雲林縣寵愛婦女-藝術表達舒壓體驗 有話大聲說計畫</t>
  </si>
  <si>
    <t>12.106年雲林縣提升農村婦女經濟自主計畫在地農產手作EASY GO」計畫書</t>
  </si>
  <si>
    <t>13.106年雲林縣寵愛婦女-Women向前行</t>
  </si>
  <si>
    <t>14.106年度雲林縣寵愛婦女-大方秀出來</t>
  </si>
  <si>
    <t>24.106年雲林縣女性弱勢關懷與築夢系列活動實施計畫</t>
  </si>
  <si>
    <t>1.特殊境遇家庭緊急生活扶助、子女生活津貼、傷病醫療補助、兒童托育津貼、法律訴訟補助</t>
  </si>
  <si>
    <t>1.使用103年度超收數編列預算使用。
2.該項計畫經費無流用及勻支情形。
3.本案計畫已辦理完畢。</t>
  </si>
  <si>
    <t>（二）婦女福利</t>
  </si>
  <si>
    <r>
      <t>1.</t>
    </r>
    <r>
      <rPr>
        <sz val="7"/>
        <rFont val="細明體"/>
        <family val="3"/>
      </rPr>
      <t>於</t>
    </r>
    <r>
      <rPr>
        <sz val="7"/>
        <rFont val="Times New Roman"/>
        <family val="1"/>
      </rPr>
      <t>106</t>
    </r>
    <r>
      <rPr>
        <sz val="7"/>
        <rFont val="細明體"/>
        <family val="3"/>
      </rPr>
      <t>年第</t>
    </r>
    <r>
      <rPr>
        <sz val="7"/>
        <rFont val="Times New Roman"/>
        <family val="1"/>
      </rPr>
      <t>1</t>
    </r>
    <r>
      <rPr>
        <sz val="7"/>
        <rFont val="細明體"/>
        <family val="3"/>
      </rPr>
      <t xml:space="preserve">次公彩管理委員會提出預算保留獲准。
</t>
    </r>
    <r>
      <rPr>
        <sz val="7"/>
        <rFont val="Times New Roman"/>
        <family val="1"/>
      </rPr>
      <t>2.</t>
    </r>
    <r>
      <rPr>
        <sz val="7"/>
        <rFont val="細明體"/>
        <family val="3"/>
      </rPr>
      <t>本案計畫已執行完畢。</t>
    </r>
  </si>
  <si>
    <t>1.使用103年度超收數編列預算使用。
2.該項計畫經費無流用及勻支情形。
3.本案計畫目前執行完畢。</t>
  </si>
  <si>
    <t>填表日期：105/10/2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</si>
</sst>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 numFmtId="185" formatCode="&quot;$&quot;#,##0"/>
    <numFmt numFmtId="186" formatCode="0_ "/>
    <numFmt numFmtId="187" formatCode="0_);[Red]\(0\)"/>
    <numFmt numFmtId="188" formatCode="#,##0.00_ "/>
    <numFmt numFmtId="189" formatCode="0.00_ "/>
    <numFmt numFmtId="190" formatCode="#,##0_);\(#,##0\)"/>
  </numFmts>
  <fonts count="59">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
      <sz val="16"/>
      <color indexed="8"/>
      <name val="標楷體"/>
      <family val="4"/>
    </font>
    <font>
      <b/>
      <u val="single"/>
      <sz val="16"/>
      <color indexed="8"/>
      <name val="Times New Roman"/>
      <family val="1"/>
    </font>
    <font>
      <sz val="12"/>
      <color indexed="8"/>
      <name val="新細明體"/>
      <family val="1"/>
    </font>
    <font>
      <sz val="8"/>
      <color indexed="8"/>
      <name val="標楷體"/>
      <family val="4"/>
    </font>
    <font>
      <b/>
      <sz val="18"/>
      <color indexed="8"/>
      <name val="標楷體"/>
      <family val="4"/>
    </font>
    <font>
      <b/>
      <sz val="14"/>
      <color indexed="8"/>
      <name val="標楷體"/>
      <family val="4"/>
    </font>
    <font>
      <u val="single"/>
      <sz val="14"/>
      <color indexed="8"/>
      <name val="標楷體"/>
      <family val="4"/>
    </font>
    <font>
      <sz val="14"/>
      <color indexed="8"/>
      <name val="標楷體"/>
      <family val="4"/>
    </font>
    <font>
      <u val="single"/>
      <sz val="14"/>
      <name val="Times New Roman"/>
      <family val="1"/>
    </font>
    <font>
      <u val="single"/>
      <sz val="14"/>
      <name val="標楷體"/>
      <family val="4"/>
    </font>
    <font>
      <sz val="14"/>
      <name val="標楷體"/>
      <family val="4"/>
    </font>
    <font>
      <sz val="14"/>
      <name val="Times New Roman"/>
      <family val="1"/>
    </font>
    <font>
      <sz val="12"/>
      <name val="Times New Roman"/>
      <family val="1"/>
    </font>
    <font>
      <u val="single"/>
      <sz val="12"/>
      <name val="Times New Roman"/>
      <family val="1"/>
    </font>
    <font>
      <sz val="12"/>
      <name val="細明體"/>
      <family val="3"/>
    </font>
    <font>
      <sz val="8"/>
      <name val="標楷體"/>
      <family val="4"/>
    </font>
    <font>
      <sz val="12"/>
      <name val="標楷體"/>
      <family val="4"/>
    </font>
    <font>
      <b/>
      <u val="single"/>
      <sz val="14"/>
      <color indexed="8"/>
      <name val="Times New Roman"/>
      <family val="1"/>
    </font>
    <font>
      <sz val="12"/>
      <color indexed="8"/>
      <name val="Times New Roman"/>
      <family val="1"/>
    </font>
    <font>
      <sz val="12"/>
      <color indexed="8"/>
      <name val="標楷體"/>
      <family val="4"/>
    </font>
    <font>
      <b/>
      <sz val="14"/>
      <color indexed="8"/>
      <name val="Times New Roman"/>
      <family val="1"/>
    </font>
    <font>
      <sz val="14"/>
      <color indexed="8"/>
      <name val="Times New Roman"/>
      <family val="1"/>
    </font>
    <font>
      <b/>
      <sz val="12"/>
      <color indexed="8"/>
      <name val="Times New Roman"/>
      <family val="1"/>
    </font>
    <font>
      <b/>
      <sz val="12"/>
      <color indexed="8"/>
      <name val="標楷體"/>
      <family val="4"/>
    </font>
    <font>
      <sz val="9"/>
      <color indexed="8"/>
      <name val="標楷體"/>
      <family val="4"/>
    </font>
    <font>
      <sz val="7"/>
      <color indexed="8"/>
      <name val="標楷體"/>
      <family val="4"/>
    </font>
    <font>
      <sz val="9"/>
      <color indexed="8"/>
      <name val="Times New Roman"/>
      <family val="1"/>
    </font>
    <font>
      <sz val="7"/>
      <name val="標楷體"/>
      <family val="4"/>
    </font>
    <font>
      <sz val="9"/>
      <name val="標楷體"/>
      <family val="4"/>
    </font>
    <font>
      <sz val="10"/>
      <name val="標楷體"/>
      <family val="4"/>
    </font>
    <font>
      <sz val="9"/>
      <color indexed="8"/>
      <name val="新細明體"/>
      <family val="1"/>
    </font>
    <font>
      <sz val="12"/>
      <color indexed="8"/>
      <name val="細明體"/>
      <family val="3"/>
    </font>
    <font>
      <b/>
      <sz val="12"/>
      <name val="Times New Roman"/>
      <family val="1"/>
    </font>
    <font>
      <sz val="9"/>
      <name val="Times New Roman"/>
      <family val="1"/>
    </font>
    <font>
      <sz val="8"/>
      <name val="新細明體"/>
      <family val="1"/>
    </font>
    <font>
      <b/>
      <sz val="12"/>
      <name val="標楷體"/>
      <family val="4"/>
    </font>
    <font>
      <u val="single"/>
      <sz val="13"/>
      <name val="標楷體"/>
      <family val="4"/>
    </font>
    <font>
      <sz val="10"/>
      <color indexed="8"/>
      <name val="新細明體"/>
      <family val="1"/>
    </font>
    <font>
      <sz val="7"/>
      <name val="新細明體"/>
      <family val="1"/>
    </font>
    <font>
      <sz val="13"/>
      <name val="標楷體"/>
      <family val="4"/>
    </font>
    <font>
      <u val="single"/>
      <sz val="12"/>
      <name val="新細明體"/>
      <family val="1"/>
    </font>
    <font>
      <sz val="7"/>
      <color indexed="8"/>
      <name val="Times New Roman"/>
      <family val="1"/>
    </font>
    <font>
      <sz val="7"/>
      <color indexed="8"/>
      <name val="細明體"/>
      <family val="3"/>
    </font>
    <font>
      <sz val="7"/>
      <color indexed="8"/>
      <name val="新細明體"/>
      <family val="1"/>
    </font>
    <font>
      <sz val="9"/>
      <color indexed="10"/>
      <name val="新細明體"/>
      <family val="1"/>
    </font>
    <font>
      <sz val="12"/>
      <color indexed="10"/>
      <name val="新細明體"/>
      <family val="1"/>
    </font>
    <font>
      <sz val="7"/>
      <color indexed="10"/>
      <name val="新細明體"/>
      <family val="1"/>
    </font>
    <font>
      <sz val="9"/>
      <color indexed="10"/>
      <name val="標楷體"/>
      <family val="4"/>
    </font>
    <font>
      <sz val="9"/>
      <color indexed="10"/>
      <name val="Times New Roman"/>
      <family val="1"/>
    </font>
    <font>
      <sz val="7"/>
      <name val="Times New Roman"/>
      <family val="1"/>
    </font>
    <font>
      <sz val="7"/>
      <name val="細明體"/>
      <family val="3"/>
    </font>
    <font>
      <b/>
      <sz val="12"/>
      <color indexed="10"/>
      <name val="Times New Roman"/>
      <family val="1"/>
    </font>
    <font>
      <sz val="12"/>
      <color indexed="10"/>
      <name val="Times New Roman"/>
      <family val="1"/>
    </font>
    <font>
      <sz val="7"/>
      <color indexed="10"/>
      <name val="Times New Roman"/>
      <family val="1"/>
    </font>
    <font>
      <sz val="7"/>
      <color indexed="10"/>
      <name val="細明體"/>
      <family val="3"/>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s>
  <borders count="34">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color indexed="8"/>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90">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14" fillId="0" borderId="0" xfId="0" applyFont="1" applyFill="1" applyAlignment="1">
      <alignment vertical="center"/>
    </xf>
    <xf numFmtId="0" fontId="16"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22" fillId="0" borderId="0" xfId="0" applyFont="1" applyFill="1" applyAlignment="1">
      <alignment horizontal="center"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9" fillId="0" borderId="0" xfId="0" applyFont="1" applyFill="1" applyBorder="1" applyAlignment="1">
      <alignment vertical="center"/>
    </xf>
    <xf numFmtId="0" fontId="26" fillId="0" borderId="0" xfId="0" applyFont="1" applyFill="1" applyBorder="1" applyAlignment="1">
      <alignment vertical="center"/>
    </xf>
    <xf numFmtId="0" fontId="26" fillId="0" borderId="1" xfId="0" applyFont="1" applyFill="1" applyBorder="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xf>
    <xf numFmtId="0" fontId="6" fillId="0" borderId="0" xfId="0" applyFont="1" applyFill="1" applyAlignment="1">
      <alignment horizontal="righ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5" xfId="0" applyFont="1" applyFill="1" applyBorder="1" applyAlignment="1">
      <alignment vertical="center"/>
    </xf>
    <xf numFmtId="183" fontId="22" fillId="0" borderId="5" xfId="0" applyNumberFormat="1" applyFont="1" applyFill="1" applyBorder="1" applyAlignment="1">
      <alignment horizontal="right" vertical="top" wrapText="1"/>
    </xf>
    <xf numFmtId="3" fontId="22" fillId="0" borderId="5" xfId="0" applyNumberFormat="1" applyFont="1" applyFill="1" applyBorder="1" applyAlignment="1">
      <alignment horizontal="right" vertical="top" wrapText="1"/>
    </xf>
    <xf numFmtId="9" fontId="22" fillId="0" borderId="5" xfId="19" applyFont="1" applyFill="1" applyBorder="1" applyAlignment="1">
      <alignment horizontal="right" vertical="top"/>
    </xf>
    <xf numFmtId="0" fontId="7" fillId="0" borderId="5" xfId="0" applyFont="1" applyBorder="1" applyAlignment="1">
      <alignment horizontal="left" vertical="top" wrapText="1"/>
    </xf>
    <xf numFmtId="3" fontId="22" fillId="0" borderId="5" xfId="0" applyNumberFormat="1" applyFont="1" applyFill="1" applyBorder="1" applyAlignment="1">
      <alignment horizontal="right" vertical="top"/>
    </xf>
    <xf numFmtId="3" fontId="26" fillId="0" borderId="5" xfId="0" applyNumberFormat="1" applyFont="1" applyFill="1" applyBorder="1" applyAlignment="1">
      <alignment horizontal="right" vertical="top"/>
    </xf>
    <xf numFmtId="9" fontId="22" fillId="2" borderId="6" xfId="19" applyFont="1" applyFill="1" applyBorder="1" applyAlignment="1">
      <alignment horizontal="right" vertical="top"/>
    </xf>
    <xf numFmtId="0" fontId="7" fillId="3" borderId="5" xfId="0" applyFont="1" applyFill="1" applyBorder="1" applyAlignment="1">
      <alignment horizontal="left" vertical="top" wrapText="1"/>
    </xf>
    <xf numFmtId="3" fontId="26" fillId="2" borderId="5" xfId="0" applyNumberFormat="1" applyFont="1" applyFill="1" applyBorder="1" applyAlignment="1">
      <alignment horizontal="right" vertical="top"/>
    </xf>
    <xf numFmtId="9" fontId="22" fillId="2" borderId="5" xfId="19" applyFont="1" applyFill="1" applyBorder="1" applyAlignment="1">
      <alignment horizontal="right" vertical="top"/>
    </xf>
    <xf numFmtId="9" fontId="22" fillId="2" borderId="7" xfId="19" applyFont="1" applyFill="1" applyBorder="1" applyAlignment="1">
      <alignment horizontal="right" vertical="top"/>
    </xf>
    <xf numFmtId="0" fontId="7" fillId="2" borderId="5" xfId="0" applyFont="1" applyFill="1" applyBorder="1" applyAlignment="1">
      <alignment vertical="center"/>
    </xf>
    <xf numFmtId="0" fontId="6" fillId="2" borderId="0" xfId="0" applyFont="1" applyFill="1" applyAlignment="1">
      <alignment vertical="center"/>
    </xf>
    <xf numFmtId="0" fontId="34" fillId="0" borderId="0" xfId="0" applyFont="1" applyFill="1" applyAlignment="1">
      <alignment vertical="center"/>
    </xf>
    <xf numFmtId="0" fontId="19" fillId="3" borderId="5" xfId="0" applyFont="1" applyFill="1" applyBorder="1" applyAlignment="1">
      <alignment horizontal="left" vertical="top"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6" fillId="0" borderId="0" xfId="0" applyNumberFormat="1" applyFont="1" applyFill="1" applyBorder="1" applyAlignment="1">
      <alignment horizontal="right" vertical="top"/>
    </xf>
    <xf numFmtId="9" fontId="22" fillId="0" borderId="0" xfId="19" applyFont="1" applyFill="1" applyBorder="1" applyAlignment="1">
      <alignment horizontal="right" vertical="top"/>
    </xf>
    <xf numFmtId="0" fontId="22" fillId="0" borderId="0" xfId="0" applyFont="1" applyFill="1" applyBorder="1" applyAlignment="1">
      <alignment horizontal="center" vertical="top"/>
    </xf>
    <xf numFmtId="0" fontId="11"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3" fontId="6" fillId="0" borderId="0" xfId="0" applyNumberFormat="1"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23" fillId="0" borderId="0" xfId="0" applyFont="1" applyAlignment="1">
      <alignment vertical="center"/>
    </xf>
    <xf numFmtId="10" fontId="22" fillId="0" borderId="0" xfId="0" applyNumberFormat="1" applyFont="1" applyAlignment="1">
      <alignment vertical="center"/>
    </xf>
    <xf numFmtId="3" fontId="22" fillId="0" borderId="0" xfId="0" applyNumberFormat="1" applyFont="1" applyAlignment="1">
      <alignment vertical="center"/>
    </xf>
    <xf numFmtId="0" fontId="35" fillId="0" borderId="0" xfId="0" applyFont="1" applyAlignment="1">
      <alignment vertical="center"/>
    </xf>
    <xf numFmtId="0" fontId="25" fillId="0" borderId="0" xfId="0" applyFont="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16" fillId="0" borderId="5" xfId="0" applyFont="1" applyFill="1" applyBorder="1" applyAlignment="1">
      <alignment horizontal="right" vertical="top"/>
    </xf>
    <xf numFmtId="3" fontId="16" fillId="0" borderId="5" xfId="0" applyNumberFormat="1" applyFont="1" applyFill="1" applyBorder="1" applyAlignment="1">
      <alignment horizontal="right" vertical="top" wrapText="1"/>
    </xf>
    <xf numFmtId="0" fontId="36" fillId="0" borderId="5" xfId="0" applyFont="1" applyFill="1" applyBorder="1" applyAlignment="1">
      <alignment horizontal="right" vertical="top"/>
    </xf>
    <xf numFmtId="181" fontId="16" fillId="0" borderId="5" xfId="16" applyNumberFormat="1" applyFont="1" applyFill="1" applyBorder="1" applyAlignment="1">
      <alignment horizontal="right" vertical="top"/>
    </xf>
    <xf numFmtId="3" fontId="16" fillId="0" borderId="6" xfId="0" applyNumberFormat="1" applyFont="1" applyFill="1" applyBorder="1" applyAlignment="1">
      <alignment horizontal="right" vertical="top" wrapText="1"/>
    </xf>
    <xf numFmtId="3" fontId="36" fillId="2" borderId="6" xfId="0" applyNumberFormat="1" applyFont="1" applyFill="1" applyBorder="1" applyAlignment="1">
      <alignment horizontal="right" vertical="top"/>
    </xf>
    <xf numFmtId="182" fontId="16" fillId="0" borderId="5" xfId="15" applyNumberFormat="1" applyFont="1" applyFill="1" applyBorder="1" applyAlignment="1">
      <alignment horizontal="right" vertical="top" wrapText="1"/>
      <protection/>
    </xf>
    <xf numFmtId="183" fontId="16" fillId="0" borderId="5" xfId="0" applyNumberFormat="1" applyFont="1" applyFill="1" applyBorder="1" applyAlignment="1">
      <alignment horizontal="right" vertical="top" wrapText="1"/>
    </xf>
    <xf numFmtId="0" fontId="16" fillId="0" borderId="5" xfId="0" applyFont="1" applyFill="1" applyBorder="1" applyAlignment="1">
      <alignment horizontal="right" vertical="top" wrapText="1"/>
    </xf>
    <xf numFmtId="9" fontId="16" fillId="0" borderId="5" xfId="19" applyFont="1" applyFill="1" applyBorder="1" applyAlignment="1">
      <alignment horizontal="right" vertical="top"/>
    </xf>
    <xf numFmtId="0" fontId="19" fillId="0" borderId="5" xfId="0" applyFont="1" applyFill="1" applyBorder="1" applyAlignment="1">
      <alignment horizontal="left" vertical="top" wrapText="1"/>
    </xf>
    <xf numFmtId="0" fontId="0" fillId="0" borderId="0" xfId="0" applyFont="1" applyFill="1" applyAlignment="1">
      <alignment vertical="center"/>
    </xf>
    <xf numFmtId="9" fontId="16" fillId="0" borderId="6" xfId="19" applyFont="1" applyFill="1" applyBorder="1" applyAlignment="1">
      <alignment horizontal="right" vertical="top"/>
    </xf>
    <xf numFmtId="3" fontId="16" fillId="0" borderId="5" xfId="0" applyNumberFormat="1" applyFont="1" applyFill="1" applyBorder="1" applyAlignment="1">
      <alignment horizontal="right" vertical="top"/>
    </xf>
    <xf numFmtId="3" fontId="36" fillId="0" borderId="5" xfId="0" applyNumberFormat="1" applyFont="1" applyFill="1" applyBorder="1" applyAlignment="1">
      <alignment horizontal="right" vertical="top"/>
    </xf>
    <xf numFmtId="183" fontId="16" fillId="0" borderId="5" xfId="0" applyNumberFormat="1" applyFont="1" applyFill="1" applyBorder="1" applyAlignment="1">
      <alignment horizontal="right" vertical="top"/>
    </xf>
    <xf numFmtId="0" fontId="38" fillId="0" borderId="0" xfId="0" applyFont="1" applyFill="1" applyAlignment="1">
      <alignment vertical="center"/>
    </xf>
    <xf numFmtId="41" fontId="16" fillId="0" borderId="5" xfId="0" applyNumberFormat="1" applyFont="1" applyFill="1" applyBorder="1" applyAlignment="1">
      <alignment vertical="center"/>
    </xf>
    <xf numFmtId="0" fontId="19" fillId="0" borderId="5" xfId="0" applyFont="1" applyFill="1" applyBorder="1" applyAlignment="1">
      <alignment vertical="center"/>
    </xf>
    <xf numFmtId="9" fontId="16" fillId="2" borderId="6" xfId="19" applyFont="1" applyFill="1" applyBorder="1" applyAlignment="1">
      <alignment horizontal="right" vertical="top"/>
    </xf>
    <xf numFmtId="0" fontId="0" fillId="0" borderId="5" xfId="0" applyBorder="1" applyAlignment="1">
      <alignment vertical="center" wrapText="1"/>
    </xf>
    <xf numFmtId="0" fontId="0" fillId="3" borderId="5" xfId="0" applyFont="1" applyFill="1" applyBorder="1" applyAlignment="1">
      <alignment vertical="center" wrapText="1"/>
    </xf>
    <xf numFmtId="183" fontId="0" fillId="0" borderId="5" xfId="0" applyNumberFormat="1" applyBorder="1" applyAlignment="1">
      <alignment vertical="center"/>
    </xf>
    <xf numFmtId="182" fontId="0" fillId="0" borderId="5" xfId="0" applyNumberFormat="1" applyFont="1" applyBorder="1" applyAlignment="1">
      <alignment vertical="center"/>
    </xf>
    <xf numFmtId="182" fontId="0" fillId="0" borderId="5" xfId="0" applyNumberFormat="1" applyBorder="1" applyAlignment="1">
      <alignment vertical="center"/>
    </xf>
    <xf numFmtId="0" fontId="0" fillId="0" borderId="5" xfId="0" applyFill="1" applyBorder="1" applyAlignment="1">
      <alignment vertical="center" wrapText="1"/>
    </xf>
    <xf numFmtId="3" fontId="26" fillId="2" borderId="8" xfId="0" applyNumberFormat="1" applyFont="1" applyFill="1" applyBorder="1" applyAlignment="1">
      <alignment vertical="center"/>
    </xf>
    <xf numFmtId="9" fontId="22" fillId="0" borderId="9" xfId="19" applyFont="1" applyFill="1" applyBorder="1" applyAlignment="1">
      <alignment horizontal="right" vertical="top"/>
    </xf>
    <xf numFmtId="182" fontId="16" fillId="0" borderId="5" xfId="0" applyNumberFormat="1" applyFont="1" applyFill="1" applyBorder="1" applyAlignment="1">
      <alignment horizontal="right" vertical="top"/>
    </xf>
    <xf numFmtId="3" fontId="26" fillId="2" borderId="6" xfId="0" applyNumberFormat="1" applyFont="1" applyFill="1" applyBorder="1" applyAlignment="1">
      <alignment horizontal="right" vertical="top"/>
    </xf>
    <xf numFmtId="3" fontId="36" fillId="2" borderId="5" xfId="0" applyNumberFormat="1" applyFont="1" applyFill="1" applyBorder="1" applyAlignment="1">
      <alignment horizontal="right" vertical="top"/>
    </xf>
    <xf numFmtId="9" fontId="16" fillId="2" borderId="5" xfId="19" applyFont="1" applyFill="1" applyBorder="1" applyAlignment="1">
      <alignment horizontal="right" vertical="top"/>
    </xf>
    <xf numFmtId="0" fontId="0" fillId="0" borderId="0" xfId="0" applyFont="1" applyAlignment="1">
      <alignment vertical="center"/>
    </xf>
    <xf numFmtId="0" fontId="0" fillId="0" borderId="0" xfId="0" applyFont="1" applyBorder="1" applyAlignment="1">
      <alignment vertical="center"/>
    </xf>
    <xf numFmtId="0" fontId="0" fillId="0" borderId="5" xfId="0" applyFont="1" applyFill="1" applyBorder="1" applyAlignment="1">
      <alignment vertical="center" wrapText="1"/>
    </xf>
    <xf numFmtId="182" fontId="0" fillId="0" borderId="9" xfId="0" applyNumberFormat="1" applyFont="1" applyBorder="1" applyAlignment="1">
      <alignment vertical="center" wrapText="1"/>
    </xf>
    <xf numFmtId="182" fontId="0" fillId="0" borderId="5" xfId="0" applyNumberFormat="1" applyFont="1" applyBorder="1" applyAlignment="1">
      <alignment vertical="center" wrapText="1"/>
    </xf>
    <xf numFmtId="0" fontId="0" fillId="0" borderId="9" xfId="0" applyFont="1" applyFill="1" applyBorder="1" applyAlignment="1">
      <alignment horizontal="left" vertical="center" wrapText="1"/>
    </xf>
    <xf numFmtId="182" fontId="0" fillId="0" borderId="9" xfId="0" applyNumberFormat="1" applyFont="1" applyFill="1" applyBorder="1" applyAlignment="1">
      <alignment horizontal="right" vertical="center"/>
    </xf>
    <xf numFmtId="41" fontId="0" fillId="0" borderId="9" xfId="0" applyNumberFormat="1" applyFont="1" applyFill="1" applyBorder="1" applyAlignment="1">
      <alignment vertical="center" wrapText="1"/>
    </xf>
    <xf numFmtId="3" fontId="0" fillId="0" borderId="5" xfId="0" applyNumberFormat="1" applyFont="1" applyFill="1" applyBorder="1" applyAlignment="1">
      <alignment horizontal="right" vertical="center" wrapText="1"/>
    </xf>
    <xf numFmtId="3" fontId="0" fillId="0" borderId="5" xfId="0" applyNumberFormat="1"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Border="1" applyAlignment="1">
      <alignment horizontal="left" vertical="center" wrapText="1"/>
    </xf>
    <xf numFmtId="3" fontId="0" fillId="0" borderId="5" xfId="0" applyNumberFormat="1" applyFont="1" applyBorder="1" applyAlignment="1">
      <alignment horizontal="right" vertical="center"/>
    </xf>
    <xf numFmtId="3" fontId="0" fillId="0" borderId="5" xfId="0" applyNumberFormat="1" applyFont="1" applyBorder="1" applyAlignment="1">
      <alignment horizontal="right" vertical="center" wrapText="1"/>
    </xf>
    <xf numFmtId="182" fontId="0" fillId="0" borderId="9" xfId="0" applyNumberFormat="1" applyBorder="1" applyAlignment="1">
      <alignment horizontal="right" vertical="top" wrapText="1"/>
    </xf>
    <xf numFmtId="182" fontId="0" fillId="0" borderId="5" xfId="0" applyNumberFormat="1" applyBorder="1" applyAlignment="1">
      <alignment horizontal="right" vertical="top" wrapText="1"/>
    </xf>
    <xf numFmtId="0" fontId="0" fillId="0" borderId="5" xfId="0" applyFont="1" applyFill="1" applyBorder="1" applyAlignment="1">
      <alignment horizontal="left" vertical="top" wrapText="1"/>
    </xf>
    <xf numFmtId="3" fontId="16" fillId="0" borderId="9" xfId="0" applyNumberFormat="1" applyFont="1" applyFill="1" applyBorder="1" applyAlignment="1">
      <alignment horizontal="right" vertical="top"/>
    </xf>
    <xf numFmtId="3" fontId="36" fillId="0" borderId="9" xfId="0" applyNumberFormat="1" applyFont="1" applyFill="1" applyBorder="1" applyAlignment="1">
      <alignment horizontal="right" vertical="top"/>
    </xf>
    <xf numFmtId="0" fontId="6" fillId="0" borderId="1" xfId="0" applyFont="1" applyFill="1" applyBorder="1" applyAlignment="1">
      <alignment horizontal="right" vertical="center"/>
    </xf>
    <xf numFmtId="0" fontId="6" fillId="0" borderId="0" xfId="0" applyFont="1" applyFill="1" applyBorder="1" applyAlignment="1">
      <alignment horizontal="center" vertical="top"/>
    </xf>
    <xf numFmtId="182" fontId="41" fillId="0" borderId="0" xfId="15" applyNumberFormat="1" applyFont="1" applyFill="1" applyBorder="1" applyAlignment="1">
      <alignment horizontal="right" vertical="top" wrapText="1"/>
      <protection/>
    </xf>
    <xf numFmtId="182" fontId="6" fillId="0" borderId="0" xfId="15" applyNumberFormat="1" applyFont="1" applyFill="1" applyBorder="1" applyAlignment="1">
      <alignment horizontal="right" vertical="top" wrapText="1"/>
      <protection/>
    </xf>
    <xf numFmtId="3" fontId="6" fillId="0" borderId="5" xfId="0" applyNumberFormat="1" applyFont="1" applyFill="1" applyBorder="1" applyAlignment="1">
      <alignment horizontal="right" vertical="top" wrapText="1"/>
    </xf>
    <xf numFmtId="3" fontId="26" fillId="4" borderId="5" xfId="0" applyNumberFormat="1" applyFont="1" applyFill="1" applyBorder="1" applyAlignment="1">
      <alignment horizontal="right" vertical="top"/>
    </xf>
    <xf numFmtId="182" fontId="26" fillId="4" borderId="5" xfId="0" applyNumberFormat="1" applyFont="1" applyFill="1" applyBorder="1" applyAlignment="1">
      <alignment horizontal="right" vertical="top"/>
    </xf>
    <xf numFmtId="9" fontId="22" fillId="4" borderId="5" xfId="19" applyFont="1" applyFill="1" applyBorder="1" applyAlignment="1">
      <alignment horizontal="right" vertical="top"/>
    </xf>
    <xf numFmtId="3" fontId="0" fillId="0" borderId="5" xfId="0" applyNumberFormat="1" applyFont="1" applyBorder="1" applyAlignment="1">
      <alignment vertical="center"/>
    </xf>
    <xf numFmtId="0" fontId="19" fillId="0" borderId="0" xfId="0" applyFont="1" applyFill="1" applyBorder="1" applyAlignment="1">
      <alignment vertical="center"/>
    </xf>
    <xf numFmtId="3" fontId="16" fillId="4" borderId="5" xfId="0" applyNumberFormat="1" applyFont="1" applyFill="1" applyBorder="1" applyAlignment="1">
      <alignment horizontal="right" vertical="top" wrapText="1"/>
    </xf>
    <xf numFmtId="9" fontId="16" fillId="4" borderId="5" xfId="19" applyFont="1" applyFill="1" applyBorder="1" applyAlignment="1">
      <alignment horizontal="right" vertical="top"/>
    </xf>
    <xf numFmtId="3" fontId="26" fillId="2" borderId="10" xfId="0" applyNumberFormat="1" applyFont="1" applyFill="1" applyBorder="1" applyAlignment="1">
      <alignment horizontal="right" vertical="top"/>
    </xf>
    <xf numFmtId="0" fontId="0" fillId="0" borderId="5" xfId="0" applyFont="1" applyBorder="1" applyAlignment="1">
      <alignment vertical="center" wrapText="1"/>
    </xf>
    <xf numFmtId="3" fontId="22" fillId="4" borderId="5" xfId="0" applyNumberFormat="1" applyFont="1" applyFill="1" applyBorder="1" applyAlignment="1">
      <alignment horizontal="right" vertical="top" wrapText="1"/>
    </xf>
    <xf numFmtId="9" fontId="26" fillId="4" borderId="5" xfId="0" applyNumberFormat="1" applyFont="1" applyFill="1" applyBorder="1" applyAlignment="1">
      <alignment horizontal="right" vertical="top"/>
    </xf>
    <xf numFmtId="0" fontId="7" fillId="0" borderId="9" xfId="0" applyFont="1" applyFill="1" applyBorder="1" applyAlignment="1">
      <alignment vertical="center"/>
    </xf>
    <xf numFmtId="181" fontId="0" fillId="0" borderId="5" xfId="16" applyNumberFormat="1" applyFont="1" applyBorder="1" applyAlignment="1">
      <alignment vertical="center"/>
    </xf>
    <xf numFmtId="183" fontId="0" fillId="0" borderId="5" xfId="0" applyNumberFormat="1" applyFont="1" applyBorder="1" applyAlignment="1">
      <alignment vertical="center"/>
    </xf>
    <xf numFmtId="190" fontId="0" fillId="0" borderId="5"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26" fillId="4" borderId="9" xfId="0" applyNumberFormat="1" applyFont="1" applyFill="1" applyBorder="1" applyAlignment="1">
      <alignment horizontal="right" vertical="top"/>
    </xf>
    <xf numFmtId="9" fontId="22" fillId="4" borderId="7" xfId="19" applyFont="1" applyFill="1" applyBorder="1" applyAlignment="1">
      <alignment horizontal="right" vertical="top"/>
    </xf>
    <xf numFmtId="41" fontId="36" fillId="4" borderId="5" xfId="0" applyNumberFormat="1" applyFont="1" applyFill="1" applyBorder="1" applyAlignment="1">
      <alignment vertical="center"/>
    </xf>
    <xf numFmtId="0" fontId="6" fillId="3" borderId="5" xfId="0" applyFont="1" applyFill="1" applyBorder="1" applyAlignment="1">
      <alignment horizontal="left" vertical="center" wrapText="1"/>
    </xf>
    <xf numFmtId="182" fontId="6" fillId="3" borderId="5" xfId="0" applyNumberFormat="1" applyFont="1" applyFill="1" applyBorder="1" applyAlignment="1">
      <alignment vertical="center" wrapText="1"/>
    </xf>
    <xf numFmtId="182" fontId="6" fillId="3" borderId="5" xfId="0" applyNumberFormat="1" applyFont="1" applyFill="1" applyBorder="1" applyAlignment="1">
      <alignment vertical="center" wrapText="1"/>
    </xf>
    <xf numFmtId="0" fontId="6" fillId="3" borderId="5" xfId="0" applyFont="1" applyFill="1" applyBorder="1" applyAlignment="1">
      <alignment vertical="center" wrapText="1"/>
    </xf>
    <xf numFmtId="182" fontId="0" fillId="0" borderId="5" xfId="0" applyNumberFormat="1" applyFont="1" applyBorder="1" applyAlignment="1">
      <alignment horizontal="right" vertical="center" wrapText="1"/>
    </xf>
    <xf numFmtId="182" fontId="6" fillId="3" borderId="5" xfId="0" applyNumberFormat="1" applyFont="1" applyFill="1" applyBorder="1" applyAlignment="1">
      <alignment horizontal="right" vertical="center" wrapText="1"/>
    </xf>
    <xf numFmtId="0" fontId="6" fillId="0" borderId="5" xfId="0" applyFont="1" applyBorder="1" applyAlignment="1">
      <alignment vertical="center" wrapText="1"/>
    </xf>
    <xf numFmtId="0" fontId="6" fillId="3" borderId="5" xfId="0" applyFont="1" applyFill="1" applyBorder="1" applyAlignment="1">
      <alignment vertical="center" wrapText="1"/>
    </xf>
    <xf numFmtId="3" fontId="16" fillId="0" borderId="9" xfId="0" applyNumberFormat="1" applyFont="1" applyFill="1" applyBorder="1" applyAlignment="1">
      <alignment horizontal="right" vertical="top" wrapText="1"/>
    </xf>
    <xf numFmtId="182" fontId="0" fillId="0" borderId="5" xfId="0" applyNumberFormat="1" applyFont="1" applyBorder="1" applyAlignment="1">
      <alignment vertical="center" wrapText="1"/>
    </xf>
    <xf numFmtId="182" fontId="0" fillId="0" borderId="5" xfId="0" applyNumberFormat="1" applyFont="1" applyFill="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vertical="top" wrapText="1"/>
    </xf>
    <xf numFmtId="182" fontId="0" fillId="0" borderId="5" xfId="0" applyNumberFormat="1" applyFont="1" applyBorder="1" applyAlignment="1">
      <alignment vertical="top" wrapText="1"/>
    </xf>
    <xf numFmtId="3" fontId="0" fillId="0" borderId="5" xfId="0" applyNumberFormat="1" applyFont="1" applyBorder="1" applyAlignment="1">
      <alignment vertical="center" wrapText="1"/>
    </xf>
    <xf numFmtId="3" fontId="0" fillId="0" borderId="9" xfId="0" applyNumberFormat="1" applyFont="1" applyBorder="1" applyAlignment="1">
      <alignment vertical="center" wrapText="1"/>
    </xf>
    <xf numFmtId="181" fontId="6" fillId="0" borderId="5" xfId="16" applyNumberFormat="1" applyFont="1" applyBorder="1" applyAlignment="1">
      <alignment vertical="center" wrapText="1"/>
    </xf>
    <xf numFmtId="182" fontId="0" fillId="0" borderId="9" xfId="0" applyNumberFormat="1" applyBorder="1" applyAlignment="1">
      <alignment vertical="center"/>
    </xf>
    <xf numFmtId="0" fontId="0" fillId="0" borderId="5" xfId="0" applyFont="1" applyFill="1" applyBorder="1" applyAlignment="1">
      <alignment vertical="center"/>
    </xf>
    <xf numFmtId="3" fontId="0" fillId="0" borderId="5" xfId="0" applyNumberFormat="1" applyFont="1" applyFill="1" applyBorder="1" applyAlignment="1">
      <alignment horizontal="right" vertical="top" wrapText="1"/>
    </xf>
    <xf numFmtId="3" fontId="0" fillId="0" borderId="5" xfId="0" applyNumberFormat="1" applyFont="1" applyBorder="1" applyAlignment="1">
      <alignment vertical="top" wrapText="1"/>
    </xf>
    <xf numFmtId="182" fontId="0" fillId="0" borderId="5" xfId="0" applyNumberFormat="1" applyFont="1" applyBorder="1" applyAlignment="1">
      <alignment horizontal="right" vertical="top" wrapText="1"/>
    </xf>
    <xf numFmtId="3" fontId="0" fillId="0" borderId="5" xfId="0" applyNumberFormat="1" applyFont="1" applyBorder="1" applyAlignment="1">
      <alignment horizontal="right" vertical="top" wrapText="1"/>
    </xf>
    <xf numFmtId="183" fontId="0" fillId="0" borderId="5" xfId="0" applyNumberFormat="1" applyFont="1" applyFill="1" applyBorder="1" applyAlignment="1">
      <alignment horizontal="right" vertical="top"/>
    </xf>
    <xf numFmtId="41" fontId="6" fillId="3" borderId="5" xfId="0" applyNumberFormat="1" applyFont="1" applyFill="1" applyBorder="1" applyAlignment="1">
      <alignment vertical="center" wrapText="1"/>
    </xf>
    <xf numFmtId="182" fontId="6" fillId="0" borderId="5" xfId="0" applyNumberFormat="1" applyFont="1" applyBorder="1" applyAlignment="1">
      <alignment horizontal="right" vertical="center" wrapText="1"/>
    </xf>
    <xf numFmtId="3" fontId="6" fillId="0" borderId="5" xfId="0" applyNumberFormat="1" applyFont="1" applyBorder="1" applyAlignment="1">
      <alignment horizontal="righ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3" fontId="6" fillId="0" borderId="9" xfId="0" applyNumberFormat="1" applyFont="1" applyFill="1" applyBorder="1" applyAlignment="1">
      <alignment horizontal="right" vertical="center" wrapText="1"/>
    </xf>
    <xf numFmtId="182" fontId="6" fillId="0" borderId="5" xfId="0" applyNumberFormat="1" applyFont="1" applyBorder="1" applyAlignment="1">
      <alignment horizontal="right" vertical="center"/>
    </xf>
    <xf numFmtId="3" fontId="49" fillId="0" borderId="5" xfId="0" applyNumberFormat="1" applyFont="1" applyBorder="1" applyAlignment="1">
      <alignment vertical="center"/>
    </xf>
    <xf numFmtId="3" fontId="55" fillId="0" borderId="5" xfId="0" applyNumberFormat="1" applyFont="1" applyFill="1" applyBorder="1" applyAlignment="1">
      <alignment horizontal="right" vertical="top"/>
    </xf>
    <xf numFmtId="3" fontId="56" fillId="0" borderId="5" xfId="0" applyNumberFormat="1" applyFont="1" applyFill="1" applyBorder="1" applyAlignment="1">
      <alignment horizontal="right" vertical="top" wrapText="1"/>
    </xf>
    <xf numFmtId="9" fontId="56" fillId="0" borderId="5" xfId="19" applyFont="1" applyFill="1" applyBorder="1" applyAlignment="1">
      <alignment horizontal="right" vertical="top"/>
    </xf>
    <xf numFmtId="182" fontId="0" fillId="0" borderId="5" xfId="0" applyNumberFormat="1" applyFont="1" applyBorder="1" applyAlignment="1">
      <alignment horizontal="right" vertical="center"/>
    </xf>
    <xf numFmtId="3" fontId="49" fillId="0" borderId="5" xfId="0" applyNumberFormat="1" applyFont="1" applyFill="1" applyBorder="1" applyAlignment="1">
      <alignment horizontal="right" vertical="center"/>
    </xf>
    <xf numFmtId="0" fontId="6" fillId="0" borderId="5" xfId="0" applyFont="1" applyBorder="1" applyAlignment="1">
      <alignment horizontal="justify" vertical="center" wrapText="1"/>
    </xf>
    <xf numFmtId="183" fontId="17" fillId="0" borderId="0" xfId="0" applyNumberFormat="1" applyFont="1" applyFill="1" applyAlignment="1">
      <alignment vertical="center"/>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3" fillId="0" borderId="12" xfId="0" applyFont="1" applyFill="1" applyBorder="1" applyAlignment="1">
      <alignment horizontal="left" vertical="top" wrapText="1"/>
    </xf>
    <xf numFmtId="0" fontId="3" fillId="0" borderId="12" xfId="0" applyFont="1" applyBorder="1" applyAlignment="1">
      <alignment vertical="top" wrapText="1"/>
    </xf>
    <xf numFmtId="182" fontId="0" fillId="0" borderId="5" xfId="0" applyNumberFormat="1" applyFont="1" applyBorder="1" applyAlignment="1">
      <alignment vertical="center"/>
    </xf>
    <xf numFmtId="3" fontId="0" fillId="0" borderId="5" xfId="0" applyNumberFormat="1" applyFont="1" applyBorder="1" applyAlignment="1">
      <alignment vertical="center"/>
    </xf>
    <xf numFmtId="182" fontId="16" fillId="0" borderId="0" xfId="0" applyNumberFormat="1" applyFont="1" applyFill="1" applyAlignment="1">
      <alignment vertical="center"/>
    </xf>
    <xf numFmtId="182" fontId="17" fillId="0" borderId="0" xfId="0" applyNumberFormat="1" applyFont="1" applyFill="1" applyAlignment="1">
      <alignment vertical="center"/>
    </xf>
    <xf numFmtId="182" fontId="17" fillId="0" borderId="0" xfId="0" applyNumberFormat="1" applyFont="1" applyFill="1" applyAlignment="1">
      <alignment vertical="center"/>
    </xf>
    <xf numFmtId="182" fontId="22" fillId="0" borderId="1" xfId="0" applyNumberFormat="1" applyFont="1" applyFill="1" applyBorder="1" applyAlignment="1">
      <alignment vertical="center"/>
    </xf>
    <xf numFmtId="182" fontId="23" fillId="0" borderId="4" xfId="0" applyNumberFormat="1" applyFont="1" applyFill="1" applyBorder="1" applyAlignment="1">
      <alignment horizontal="center" vertical="center" wrapText="1"/>
    </xf>
    <xf numFmtId="182" fontId="16" fillId="0" borderId="5" xfId="0" applyNumberFormat="1" applyFont="1" applyFill="1" applyBorder="1" applyAlignment="1">
      <alignment horizontal="right" vertical="top" wrapText="1"/>
    </xf>
    <xf numFmtId="182" fontId="16" fillId="0" borderId="9" xfId="0" applyNumberFormat="1" applyFont="1" applyFill="1" applyBorder="1" applyAlignment="1">
      <alignment horizontal="right" vertical="top" wrapText="1"/>
    </xf>
    <xf numFmtId="182" fontId="36" fillId="0" borderId="9" xfId="0" applyNumberFormat="1" applyFont="1" applyFill="1" applyBorder="1" applyAlignment="1">
      <alignment horizontal="right" vertical="top"/>
    </xf>
    <xf numFmtId="182" fontId="26" fillId="2" borderId="8" xfId="0" applyNumberFormat="1" applyFont="1" applyFill="1" applyBorder="1" applyAlignment="1">
      <alignment vertical="center"/>
    </xf>
    <xf numFmtId="182" fontId="16" fillId="0" borderId="6" xfId="0" applyNumberFormat="1" applyFont="1" applyFill="1" applyBorder="1" applyAlignment="1">
      <alignment horizontal="right" vertical="top" wrapText="1"/>
    </xf>
    <xf numFmtId="182" fontId="36" fillId="0" borderId="5" xfId="0" applyNumberFormat="1" applyFont="1" applyFill="1" applyBorder="1" applyAlignment="1">
      <alignment horizontal="right" vertical="top"/>
    </xf>
    <xf numFmtId="182" fontId="26" fillId="2" borderId="5" xfId="0" applyNumberFormat="1" applyFont="1" applyFill="1" applyBorder="1" applyAlignment="1">
      <alignment horizontal="right" vertical="top"/>
    </xf>
    <xf numFmtId="182" fontId="55" fillId="0" borderId="5" xfId="0" applyNumberFormat="1" applyFont="1" applyFill="1" applyBorder="1" applyAlignment="1">
      <alignment horizontal="right" vertical="top"/>
    </xf>
    <xf numFmtId="182" fontId="26" fillId="0" borderId="5" xfId="0" applyNumberFormat="1" applyFont="1" applyFill="1" applyBorder="1" applyAlignment="1">
      <alignment horizontal="right" vertical="top"/>
    </xf>
    <xf numFmtId="182" fontId="22" fillId="0" borderId="5" xfId="0" applyNumberFormat="1" applyFont="1" applyFill="1" applyBorder="1" applyAlignment="1">
      <alignment horizontal="right" vertical="top" wrapText="1"/>
    </xf>
    <xf numFmtId="182" fontId="26" fillId="2" borderId="10" xfId="0" applyNumberFormat="1" applyFont="1" applyFill="1" applyBorder="1" applyAlignment="1">
      <alignment horizontal="right" vertical="top"/>
    </xf>
    <xf numFmtId="182" fontId="22" fillId="0" borderId="5" xfId="0" applyNumberFormat="1" applyFont="1" applyFill="1" applyBorder="1" applyAlignment="1">
      <alignment horizontal="right" vertical="top"/>
    </xf>
    <xf numFmtId="182" fontId="26" fillId="2" borderId="6" xfId="0" applyNumberFormat="1" applyFont="1" applyFill="1" applyBorder="1" applyAlignment="1">
      <alignment horizontal="right" vertical="top"/>
    </xf>
    <xf numFmtId="182" fontId="26" fillId="4" borderId="9" xfId="0" applyNumberFormat="1" applyFont="1" applyFill="1" applyBorder="1" applyAlignment="1">
      <alignment horizontal="right" vertical="top"/>
    </xf>
    <xf numFmtId="182" fontId="16" fillId="0" borderId="5" xfId="16" applyNumberFormat="1" applyFont="1" applyFill="1" applyBorder="1" applyAlignment="1">
      <alignment horizontal="right" vertical="top"/>
    </xf>
    <xf numFmtId="182" fontId="36" fillId="2" borderId="5" xfId="0" applyNumberFormat="1" applyFont="1" applyFill="1" applyBorder="1" applyAlignment="1">
      <alignment horizontal="right" vertical="top"/>
    </xf>
    <xf numFmtId="182" fontId="36" fillId="4" borderId="5" xfId="0" applyNumberFormat="1" applyFont="1" applyFill="1" applyBorder="1" applyAlignment="1">
      <alignment vertical="center"/>
    </xf>
    <xf numFmtId="182" fontId="36" fillId="2" borderId="6" xfId="0" applyNumberFormat="1" applyFont="1" applyFill="1" applyBorder="1" applyAlignment="1">
      <alignment horizontal="right" vertical="top"/>
    </xf>
    <xf numFmtId="182" fontId="26" fillId="0" borderId="0" xfId="0" applyNumberFormat="1" applyFont="1" applyFill="1" applyBorder="1" applyAlignment="1">
      <alignment horizontal="right" vertical="top"/>
    </xf>
    <xf numFmtId="182" fontId="22" fillId="0" borderId="0" xfId="0" applyNumberFormat="1" applyFont="1" applyAlignment="1">
      <alignment vertical="center"/>
    </xf>
    <xf numFmtId="182" fontId="6" fillId="0" borderId="0" xfId="0" applyNumberFormat="1" applyFont="1" applyAlignment="1">
      <alignment vertical="center"/>
    </xf>
    <xf numFmtId="182" fontId="6" fillId="0" borderId="0" xfId="0" applyNumberFormat="1" applyFont="1" applyAlignment="1">
      <alignment vertical="center"/>
    </xf>
    <xf numFmtId="182" fontId="22" fillId="0" borderId="0" xfId="0" applyNumberFormat="1" applyFont="1" applyFill="1" applyAlignment="1">
      <alignment vertical="center"/>
    </xf>
    <xf numFmtId="0" fontId="3" fillId="0" borderId="12" xfId="0" applyFont="1" applyBorder="1" applyAlignment="1">
      <alignment horizontal="left" vertical="top" wrapText="1"/>
    </xf>
    <xf numFmtId="0" fontId="0" fillId="0" borderId="11" xfId="0" applyBorder="1" applyAlignment="1">
      <alignment horizontal="left" vertical="top"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Fill="1" applyBorder="1" applyAlignment="1">
      <alignment vertical="center" wrapText="1"/>
    </xf>
    <xf numFmtId="0" fontId="0" fillId="0" borderId="11" xfId="0" applyBorder="1" applyAlignment="1">
      <alignment vertical="center" wrapText="1"/>
    </xf>
    <xf numFmtId="0" fontId="31" fillId="0" borderId="12" xfId="0" applyFont="1" applyFill="1" applyBorder="1" applyAlignment="1">
      <alignment horizontal="left" vertical="center" wrapText="1"/>
    </xf>
    <xf numFmtId="0" fontId="0" fillId="0" borderId="11" xfId="0" applyBorder="1" applyAlignment="1">
      <alignment horizontal="left" vertical="center" wrapText="1"/>
    </xf>
    <xf numFmtId="0" fontId="34" fillId="3" borderId="12" xfId="0" applyFont="1" applyFill="1" applyBorder="1" applyAlignment="1">
      <alignment horizontal="left" vertical="center" wrapText="1"/>
    </xf>
    <xf numFmtId="0" fontId="34" fillId="0" borderId="12" xfId="0" applyFont="1" applyBorder="1" applyAlignment="1">
      <alignment horizontal="left" vertical="center" wrapText="1"/>
    </xf>
    <xf numFmtId="0" fontId="34" fillId="0" borderId="12" xfId="0" applyFont="1" applyFill="1" applyBorder="1" applyAlignment="1">
      <alignment horizontal="left" vertical="center" wrapText="1"/>
    </xf>
    <xf numFmtId="0" fontId="34" fillId="0" borderId="5" xfId="0" applyFont="1" applyBorder="1" applyAlignment="1">
      <alignment vertical="center" wrapText="1"/>
    </xf>
    <xf numFmtId="0" fontId="3" fillId="0" borderId="5" xfId="0" applyFont="1" applyBorder="1" applyAlignment="1">
      <alignment vertical="center" wrapText="1"/>
    </xf>
    <xf numFmtId="0" fontId="0" fillId="0" borderId="5" xfId="0" applyBorder="1" applyAlignment="1">
      <alignment vertical="center" wrapText="1"/>
    </xf>
    <xf numFmtId="0" fontId="27"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34" fillId="0" borderId="5" xfId="0" applyFont="1" applyFill="1" applyBorder="1" applyAlignment="1">
      <alignment horizontal="left" vertical="center" wrapText="1"/>
    </xf>
    <xf numFmtId="0" fontId="34" fillId="0" borderId="5" xfId="0" applyFont="1" applyFill="1" applyBorder="1" applyAlignment="1">
      <alignment horizontal="left" vertical="center"/>
    </xf>
    <xf numFmtId="0" fontId="27" fillId="0" borderId="12" xfId="0" applyFont="1" applyFill="1" applyBorder="1" applyAlignment="1">
      <alignment horizontal="left" vertical="center" wrapText="1"/>
    </xf>
    <xf numFmtId="0" fontId="0" fillId="0" borderId="13" xfId="0" applyBorder="1" applyAlignment="1">
      <alignment horizontal="left" vertical="center"/>
    </xf>
    <xf numFmtId="0" fontId="0" fillId="0" borderId="11" xfId="0" applyBorder="1" applyAlignment="1">
      <alignment horizontal="left" vertical="center"/>
    </xf>
    <xf numFmtId="0" fontId="48" fillId="0" borderId="12" xfId="0" applyFont="1" applyBorder="1" applyAlignment="1">
      <alignment vertical="center" wrapText="1"/>
    </xf>
    <xf numFmtId="0" fontId="48" fillId="0" borderId="11" xfId="0" applyFont="1" applyBorder="1" applyAlignment="1">
      <alignment vertical="center" wrapText="1"/>
    </xf>
    <xf numFmtId="0" fontId="3" fillId="0" borderId="12"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57" fillId="0" borderId="12" xfId="0" applyFont="1" applyFill="1" applyBorder="1" applyAlignment="1">
      <alignment horizontal="left" vertical="top" wrapText="1"/>
    </xf>
    <xf numFmtId="0" fontId="57" fillId="0" borderId="11" xfId="0" applyFont="1" applyFill="1" applyBorder="1" applyAlignment="1">
      <alignment horizontal="left" vertical="top"/>
    </xf>
    <xf numFmtId="0" fontId="53" fillId="0" borderId="12" xfId="0" applyFont="1" applyFill="1" applyBorder="1" applyAlignment="1">
      <alignment horizontal="left" vertical="top" wrapText="1"/>
    </xf>
    <xf numFmtId="0" fontId="53" fillId="0" borderId="11" xfId="0" applyFont="1" applyFill="1" applyBorder="1" applyAlignment="1">
      <alignment horizontal="left" vertical="top"/>
    </xf>
    <xf numFmtId="0" fontId="45" fillId="0" borderId="12" xfId="0" applyFont="1" applyFill="1" applyBorder="1" applyAlignment="1">
      <alignment horizontal="left" vertical="top" wrapText="1"/>
    </xf>
    <xf numFmtId="0" fontId="45" fillId="0" borderId="11" xfId="0" applyFont="1" applyFill="1" applyBorder="1" applyAlignment="1">
      <alignment horizontal="left" vertical="top"/>
    </xf>
    <xf numFmtId="0" fontId="3" fillId="0" borderId="11" xfId="0" applyFont="1" applyFill="1" applyBorder="1" applyAlignment="1">
      <alignment horizontal="left" vertical="center" wrapText="1"/>
    </xf>
    <xf numFmtId="0" fontId="34" fillId="3" borderId="5" xfId="0" applyFont="1" applyFill="1" applyBorder="1" applyAlignment="1">
      <alignment horizontal="left" vertical="center" wrapText="1"/>
    </xf>
    <xf numFmtId="189" fontId="3" fillId="0" borderId="5" xfId="0" applyNumberFormat="1" applyFont="1" applyBorder="1" applyAlignment="1">
      <alignment vertical="center" wrapText="1"/>
    </xf>
    <xf numFmtId="0" fontId="31" fillId="0" borderId="5" xfId="0" applyFont="1" applyFill="1" applyBorder="1" applyAlignment="1">
      <alignment horizontal="left" vertical="center" wrapText="1"/>
    </xf>
    <xf numFmtId="0" fontId="34" fillId="0" borderId="12" xfId="0" applyFont="1" applyBorder="1" applyAlignment="1">
      <alignment vertical="center" wrapText="1"/>
    </xf>
    <xf numFmtId="0" fontId="34" fillId="3" borderId="12" xfId="0" applyFont="1" applyFill="1" applyBorder="1" applyAlignment="1">
      <alignment vertical="center" wrapText="1"/>
    </xf>
    <xf numFmtId="0" fontId="34" fillId="3" borderId="12" xfId="0" applyFont="1" applyFill="1" applyBorder="1" applyAlignment="1">
      <alignment vertical="center" wrapText="1"/>
    </xf>
    <xf numFmtId="0" fontId="3" fillId="0" borderId="5" xfId="0" applyFont="1" applyFill="1" applyBorder="1" applyAlignment="1">
      <alignment vertical="center" wrapText="1"/>
    </xf>
    <xf numFmtId="0" fontId="0" fillId="0" borderId="5" xfId="0" applyBorder="1" applyAlignment="1">
      <alignment vertical="center"/>
    </xf>
    <xf numFmtId="0" fontId="47" fillId="0" borderId="12" xfId="0" applyFont="1" applyFill="1" applyBorder="1" applyAlignment="1">
      <alignment horizontal="left" vertical="top" wrapText="1"/>
    </xf>
    <xf numFmtId="0" fontId="47" fillId="0" borderId="11" xfId="0" applyFont="1" applyFill="1" applyBorder="1" applyAlignment="1">
      <alignment horizontal="left" vertical="top"/>
    </xf>
    <xf numFmtId="0" fontId="48" fillId="0" borderId="5" xfId="0" applyFont="1" applyFill="1" applyBorder="1" applyAlignment="1">
      <alignment vertical="center" wrapText="1"/>
    </xf>
    <xf numFmtId="0" fontId="49" fillId="0" borderId="5" xfId="0" applyFont="1" applyBorder="1" applyAlignment="1">
      <alignment vertical="center" wrapText="1"/>
    </xf>
    <xf numFmtId="0" fontId="32" fillId="0" borderId="14"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30" fillId="0" borderId="5" xfId="0" applyFont="1" applyFill="1" applyBorder="1" applyAlignment="1">
      <alignment horizontal="left" vertical="center"/>
    </xf>
    <xf numFmtId="0" fontId="42" fillId="0" borderId="5" xfId="0" applyFont="1" applyFill="1" applyBorder="1" applyAlignment="1">
      <alignment horizontal="left" vertical="center"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2" fillId="0" borderId="12" xfId="0" applyFont="1" applyFill="1" applyBorder="1" applyAlignment="1">
      <alignment horizontal="left" vertical="top" wrapText="1"/>
    </xf>
    <xf numFmtId="0" fontId="32" fillId="0" borderId="11" xfId="0" applyFont="1" applyFill="1" applyBorder="1" applyAlignment="1">
      <alignment horizontal="left" vertical="top"/>
    </xf>
    <xf numFmtId="0" fontId="27" fillId="2" borderId="1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3" fillId="0" borderId="12" xfId="0" applyFont="1" applyFill="1" applyBorder="1" applyAlignment="1">
      <alignment vertical="top" wrapText="1"/>
    </xf>
    <xf numFmtId="0" fontId="0" fillId="0" borderId="11" xfId="0" applyBorder="1" applyAlignment="1">
      <alignment vertical="top" wrapText="1"/>
    </xf>
    <xf numFmtId="0" fontId="50" fillId="0" borderId="12" xfId="0" applyFont="1" applyFill="1" applyBorder="1" applyAlignment="1">
      <alignment horizontal="left" vertical="top" wrapText="1"/>
    </xf>
    <xf numFmtId="0" fontId="50" fillId="0" borderId="11" xfId="0" applyFont="1" applyFill="1" applyBorder="1" applyAlignment="1">
      <alignment horizontal="left" vertical="top"/>
    </xf>
    <xf numFmtId="0" fontId="34" fillId="3" borderId="16" xfId="0" applyFont="1" applyFill="1" applyBorder="1" applyAlignment="1">
      <alignment horizontal="left" vertical="center" wrapText="1"/>
    </xf>
    <xf numFmtId="0" fontId="0" fillId="0" borderId="17" xfId="0" applyBorder="1" applyAlignment="1">
      <alignment horizontal="left" vertical="center" wrapText="1"/>
    </xf>
    <xf numFmtId="0" fontId="27" fillId="0" borderId="5" xfId="0" applyFont="1" applyFill="1" applyBorder="1" applyAlignment="1">
      <alignment horizontal="left" vertical="center" wrapText="1"/>
    </xf>
    <xf numFmtId="0" fontId="0" fillId="0" borderId="5" xfId="0" applyFill="1" applyBorder="1" applyAlignment="1">
      <alignment horizontal="left" vertical="center"/>
    </xf>
    <xf numFmtId="0" fontId="26" fillId="4" borderId="5" xfId="0" applyFont="1" applyFill="1" applyBorder="1" applyAlignment="1">
      <alignment horizontal="center" vertical="top"/>
    </xf>
    <xf numFmtId="0" fontId="50" fillId="0" borderId="12" xfId="0" applyFont="1" applyFill="1" applyBorder="1" applyAlignment="1">
      <alignment horizontal="left" vertical="center" wrapText="1"/>
    </xf>
    <xf numFmtId="0" fontId="50" fillId="0" borderId="11" xfId="0" applyFont="1" applyFill="1" applyBorder="1" applyAlignment="1">
      <alignment horizontal="left" vertical="center"/>
    </xf>
    <xf numFmtId="0" fontId="39" fillId="4" borderId="5" xfId="0" applyFont="1" applyFill="1" applyBorder="1" applyAlignment="1">
      <alignment horizontal="center" vertical="center" wrapText="1"/>
    </xf>
    <xf numFmtId="0" fontId="31" fillId="4" borderId="5" xfId="0" applyFont="1" applyFill="1" applyBorder="1" applyAlignment="1">
      <alignment horizontal="left" vertical="center" wrapText="1"/>
    </xf>
    <xf numFmtId="0" fontId="0" fillId="0" borderId="5" xfId="0" applyFont="1" applyBorder="1" applyAlignment="1">
      <alignment vertical="center" wrapText="1"/>
    </xf>
    <xf numFmtId="0" fontId="26" fillId="4" borderId="5" xfId="0" applyFont="1" applyFill="1" applyBorder="1" applyAlignment="1">
      <alignment horizontal="left" vertical="top"/>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11" xfId="0" applyFont="1" applyFill="1" applyBorder="1" applyAlignment="1">
      <alignment vertical="center" wrapText="1"/>
    </xf>
    <xf numFmtId="0" fontId="26" fillId="2" borderId="6" xfId="0" applyFont="1" applyFill="1" applyBorder="1" applyAlignment="1">
      <alignment horizontal="center" vertical="top"/>
    </xf>
    <xf numFmtId="0" fontId="32" fillId="0" borderId="5"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 fillId="0" borderId="16" xfId="0" applyFont="1" applyBorder="1" applyAlignment="1">
      <alignment vertical="center" wrapText="1"/>
    </xf>
    <xf numFmtId="0" fontId="0" fillId="0" borderId="17" xfId="0"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16" fillId="2" borderId="5" xfId="0" applyFont="1" applyFill="1" applyBorder="1" applyAlignment="1">
      <alignment horizontal="center" vertical="top"/>
    </xf>
    <xf numFmtId="0" fontId="27" fillId="0" borderId="10"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Alignment="1">
      <alignment vertical="center"/>
    </xf>
    <xf numFmtId="0" fontId="0" fillId="0" borderId="19" xfId="0" applyBorder="1" applyAlignment="1">
      <alignment vertical="center"/>
    </xf>
    <xf numFmtId="0" fontId="32" fillId="0" borderId="20"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39"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 fillId="0" borderId="5" xfId="0" applyFont="1" applyBorder="1" applyAlignment="1">
      <alignment horizontal="left" vertical="top" wrapText="1"/>
    </xf>
    <xf numFmtId="0" fontId="33" fillId="0" borderId="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32" fillId="0" borderId="22" xfId="0" applyFont="1" applyFill="1" applyBorder="1" applyAlignment="1">
      <alignment horizontal="left" vertical="center" wrapText="1"/>
    </xf>
    <xf numFmtId="0" fontId="37" fillId="0" borderId="23" xfId="0" applyFont="1" applyFill="1" applyBorder="1" applyAlignment="1">
      <alignment horizontal="left" vertical="center"/>
    </xf>
    <xf numFmtId="0" fontId="34" fillId="0" borderId="24" xfId="0" applyFont="1" applyFill="1" applyBorder="1" applyAlignment="1">
      <alignment horizontal="left" vertical="center" wrapText="1"/>
    </xf>
    <xf numFmtId="0" fontId="34" fillId="0" borderId="1" xfId="0" applyFont="1" applyFill="1" applyBorder="1" applyAlignment="1">
      <alignment horizontal="left" vertical="center"/>
    </xf>
    <xf numFmtId="0" fontId="14" fillId="0" borderId="0" xfId="0" applyFont="1" applyFill="1" applyAlignment="1">
      <alignment vertical="center" wrapText="1"/>
    </xf>
    <xf numFmtId="189" fontId="3" fillId="0" borderId="12" xfId="0" applyNumberFormat="1" applyFont="1" applyBorder="1" applyAlignment="1">
      <alignment vertical="center" wrapText="1"/>
    </xf>
    <xf numFmtId="189" fontId="3" fillId="0" borderId="11" xfId="0" applyNumberFormat="1" applyFont="1" applyBorder="1" applyAlignment="1">
      <alignment vertical="center" wrapText="1"/>
    </xf>
    <xf numFmtId="0" fontId="22" fillId="2" borderId="25" xfId="0" applyFont="1" applyFill="1" applyBorder="1" applyAlignment="1">
      <alignment horizontal="center" vertical="top"/>
    </xf>
    <xf numFmtId="0" fontId="22" fillId="2" borderId="26" xfId="0" applyFont="1" applyFill="1" applyBorder="1" applyAlignment="1">
      <alignment horizontal="center" vertical="top"/>
    </xf>
    <xf numFmtId="0" fontId="31" fillId="0" borderId="12" xfId="0" applyFont="1" applyFill="1" applyBorder="1" applyAlignment="1">
      <alignment horizontal="left" vertical="top" wrapText="1"/>
    </xf>
    <xf numFmtId="0" fontId="31" fillId="0" borderId="11" xfId="0" applyFont="1" applyFill="1" applyBorder="1" applyAlignment="1">
      <alignment horizontal="left" vertical="top"/>
    </xf>
    <xf numFmtId="0" fontId="26" fillId="2" borderId="27"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vertical="center"/>
    </xf>
    <xf numFmtId="0" fontId="3" fillId="0" borderId="17" xfId="0" applyFont="1" applyBorder="1" applyAlignment="1">
      <alignment vertical="center" wrapText="1"/>
    </xf>
    <xf numFmtId="0" fontId="27" fillId="0" borderId="28"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30" xfId="0" applyFont="1" applyFill="1" applyBorder="1" applyAlignment="1">
      <alignment horizontal="left" vertical="center" wrapText="1"/>
    </xf>
    <xf numFmtId="0" fontId="32" fillId="0" borderId="31" xfId="0" applyFont="1" applyFill="1" applyBorder="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9"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Alignment="1">
      <alignment vertical="center" wrapText="1"/>
    </xf>
    <xf numFmtId="0" fontId="2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23" fillId="0" borderId="0" xfId="0" applyFont="1" applyFill="1" applyAlignment="1">
      <alignment horizontal="left" vertical="center" wrapText="1"/>
    </xf>
    <xf numFmtId="0" fontId="14" fillId="0" borderId="0" xfId="0" applyFont="1" applyAlignment="1">
      <alignment horizontal="left" vertical="center"/>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top"/>
    </xf>
    <xf numFmtId="0" fontId="26" fillId="2" borderId="25" xfId="0" applyFont="1" applyFill="1" applyBorder="1" applyAlignment="1">
      <alignment horizontal="center" vertical="top"/>
    </xf>
    <xf numFmtId="0" fontId="26" fillId="2" borderId="26" xfId="0" applyFont="1" applyFill="1" applyBorder="1" applyAlignment="1">
      <alignment horizontal="center" vertical="top"/>
    </xf>
    <xf numFmtId="0" fontId="26" fillId="0" borderId="12" xfId="0" applyFont="1" applyFill="1" applyBorder="1" applyAlignment="1">
      <alignment horizontal="center" vertical="top"/>
    </xf>
    <xf numFmtId="0" fontId="26" fillId="0" borderId="11" xfId="0" applyFont="1" applyFill="1" applyBorder="1" applyAlignment="1">
      <alignment horizontal="center" vertical="top"/>
    </xf>
    <xf numFmtId="0" fontId="3" fillId="0" borderId="11" xfId="0" applyFont="1" applyBorder="1" applyAlignment="1">
      <alignment horizontal="left" vertical="center" wrapText="1"/>
    </xf>
    <xf numFmtId="0" fontId="29" fillId="0" borderId="5" xfId="0" applyFont="1" applyFill="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43" fillId="0" borderId="0" xfId="0" applyFont="1" applyAlignment="1">
      <alignment horizontal="left" vertical="center"/>
    </xf>
    <xf numFmtId="0" fontId="6" fillId="0" borderId="0" xfId="0" applyFont="1" applyAlignment="1">
      <alignment vertical="center" wrapText="1"/>
    </xf>
    <xf numFmtId="0" fontId="39"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top"/>
    </xf>
    <xf numFmtId="0" fontId="13" fillId="0" borderId="0" xfId="0" applyFont="1" applyFill="1" applyAlignment="1">
      <alignment vertical="center" wrapText="1"/>
    </xf>
    <xf numFmtId="0" fontId="44" fillId="0" borderId="0" xfId="0" applyFont="1" applyFill="1" applyAlignment="1">
      <alignment vertical="center" wrapText="1"/>
    </xf>
    <xf numFmtId="0" fontId="23" fillId="0" borderId="0" xfId="0" applyFont="1" applyAlignment="1">
      <alignment vertical="center" wrapText="1"/>
    </xf>
    <xf numFmtId="0" fontId="26" fillId="2" borderId="5" xfId="0" applyFont="1" applyFill="1" applyBorder="1" applyAlignment="1">
      <alignment horizontal="center" vertical="top"/>
    </xf>
    <xf numFmtId="0" fontId="31" fillId="0" borderId="6" xfId="0" applyFont="1" applyFill="1" applyBorder="1" applyAlignment="1">
      <alignment horizontal="left" vertical="center" wrapText="1"/>
    </xf>
    <xf numFmtId="0" fontId="27" fillId="2" borderId="5"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37" fillId="0" borderId="5" xfId="0" applyFont="1" applyFill="1" applyBorder="1" applyAlignment="1">
      <alignment horizontal="left" vertical="center"/>
    </xf>
    <xf numFmtId="0" fontId="26" fillId="4" borderId="12" xfId="0" applyFont="1" applyFill="1" applyBorder="1" applyAlignment="1">
      <alignment horizontal="center" vertical="top"/>
    </xf>
    <xf numFmtId="0" fontId="26" fillId="4" borderId="11" xfId="0" applyFont="1" applyFill="1" applyBorder="1" applyAlignment="1">
      <alignment horizontal="center" vertical="top"/>
    </xf>
    <xf numFmtId="0" fontId="22" fillId="0" borderId="32" xfId="0" applyFont="1" applyFill="1" applyBorder="1" applyAlignment="1">
      <alignment horizontal="center" vertical="top"/>
    </xf>
    <xf numFmtId="0" fontId="22" fillId="0" borderId="33" xfId="0" applyFont="1" applyFill="1" applyBorder="1" applyAlignment="1">
      <alignment horizontal="center" vertical="top"/>
    </xf>
    <xf numFmtId="0" fontId="22" fillId="0" borderId="21" xfId="0" applyFont="1" applyFill="1" applyBorder="1" applyAlignment="1">
      <alignment horizontal="center" vertical="top"/>
    </xf>
    <xf numFmtId="0" fontId="19" fillId="0" borderId="5"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6" fillId="0" borderId="27" xfId="0" applyFont="1" applyFill="1" applyBorder="1" applyAlignment="1">
      <alignment vertical="center" wrapText="1"/>
    </xf>
    <xf numFmtId="0" fontId="34" fillId="0" borderId="12"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0" fillId="0" borderId="13" xfId="0" applyFill="1" applyBorder="1" applyAlignment="1">
      <alignment horizontal="left" vertical="center"/>
    </xf>
    <xf numFmtId="0" fontId="0" fillId="0" borderId="11" xfId="0" applyFill="1" applyBorder="1" applyAlignment="1">
      <alignment horizontal="left" vertical="center"/>
    </xf>
    <xf numFmtId="0" fontId="27" fillId="4" borderId="1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20" xfId="0" applyFont="1" applyFill="1" applyBorder="1" applyAlignment="1">
      <alignment horizontal="center" vertical="top"/>
    </xf>
    <xf numFmtId="0" fontId="26" fillId="4" borderId="21" xfId="0" applyFont="1" applyFill="1" applyBorder="1" applyAlignment="1">
      <alignment horizontal="center" vertical="top"/>
    </xf>
    <xf numFmtId="0" fontId="51" fillId="0" borderId="5" xfId="0" applyFont="1" applyFill="1" applyBorder="1" applyAlignment="1">
      <alignment horizontal="left" vertical="center" wrapText="1"/>
    </xf>
    <xf numFmtId="0" fontId="52" fillId="0" borderId="5" xfId="0" applyFont="1" applyFill="1" applyBorder="1" applyAlignment="1">
      <alignment horizontal="left" vertical="center"/>
    </xf>
    <xf numFmtId="0" fontId="48" fillId="0" borderId="12" xfId="0" applyFont="1" applyBorder="1" applyAlignment="1">
      <alignment horizontal="left" vertical="top" wrapText="1"/>
    </xf>
    <xf numFmtId="0" fontId="48" fillId="0" borderId="11" xfId="0" applyFont="1" applyBorder="1" applyAlignment="1">
      <alignment horizontal="left" vertical="top" wrapText="1"/>
    </xf>
  </cellXfs>
  <cellStyles count="9">
    <cellStyle name="Normal" xfId="0"/>
    <cellStyle name="一般_102年第4次(第4梯次)雲林縣公益彩券盈餘分配款專戶管理委員會審核意見表(54-152案)"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6"/>
  <sheetViews>
    <sheetView tabSelected="1" view="pageBreakPreview" zoomScaleSheetLayoutView="100" workbookViewId="0" topLeftCell="A1">
      <selection activeCell="A238" sqref="A238"/>
    </sheetView>
  </sheetViews>
  <sheetFormatPr defaultColWidth="9.00390625" defaultRowHeight="16.5"/>
  <cols>
    <col min="1" max="1" width="18.00390625" style="2" customWidth="1"/>
    <col min="2" max="2" width="17.75390625" style="2" customWidth="1"/>
    <col min="3" max="3" width="17.25390625" style="59" customWidth="1"/>
    <col min="4" max="4" width="13.375" style="59" customWidth="1"/>
    <col min="5" max="5" width="12.25390625" style="59" customWidth="1"/>
    <col min="6" max="6" width="12.50390625" style="208" customWidth="1"/>
    <col min="7" max="7" width="13.875" style="59" customWidth="1"/>
    <col min="8" max="8" width="15.00390625" style="59" customWidth="1"/>
    <col min="9" max="9" width="8.625" style="59" customWidth="1"/>
    <col min="10" max="10" width="9.00390625" style="2" customWidth="1"/>
    <col min="11" max="11" width="21.00390625" style="2" customWidth="1"/>
    <col min="12" max="12" width="23.875" style="1" customWidth="1"/>
    <col min="13" max="16384" width="9.00390625" style="2" customWidth="1"/>
  </cols>
  <sheetData>
    <row r="1" spans="1:11" ht="20.25" customHeight="1">
      <c r="A1" s="329" t="s">
        <v>15</v>
      </c>
      <c r="B1" s="330"/>
      <c r="C1" s="330"/>
      <c r="D1" s="330"/>
      <c r="E1" s="330"/>
      <c r="F1" s="330"/>
      <c r="G1" s="330"/>
      <c r="H1" s="330"/>
      <c r="I1" s="330"/>
      <c r="J1" s="330"/>
      <c r="K1" s="331"/>
    </row>
    <row r="2" spans="1:11" ht="30.75" customHeight="1">
      <c r="A2" s="336" t="s">
        <v>30</v>
      </c>
      <c r="B2" s="330"/>
      <c r="C2" s="330"/>
      <c r="D2" s="330"/>
      <c r="E2" s="330"/>
      <c r="F2" s="330"/>
      <c r="G2" s="330"/>
      <c r="H2" s="330"/>
      <c r="I2" s="330"/>
      <c r="J2" s="330"/>
      <c r="K2" s="331"/>
    </row>
    <row r="3" spans="1:11" ht="30" customHeight="1">
      <c r="A3" s="335" t="s">
        <v>325</v>
      </c>
      <c r="B3" s="330"/>
      <c r="C3" s="330"/>
      <c r="D3" s="330"/>
      <c r="E3" s="330"/>
      <c r="F3" s="330"/>
      <c r="G3" s="330"/>
      <c r="H3" s="330"/>
      <c r="I3" s="330"/>
      <c r="J3" s="330"/>
      <c r="K3" s="331"/>
    </row>
    <row r="4" spans="1:11" ht="24.75" customHeight="1">
      <c r="A4" s="337" t="s">
        <v>16</v>
      </c>
      <c r="B4" s="338"/>
      <c r="C4" s="338"/>
      <c r="D4" s="338"/>
      <c r="E4" s="338"/>
      <c r="F4" s="338"/>
      <c r="G4" s="338"/>
      <c r="H4" s="338"/>
      <c r="I4" s="338"/>
      <c r="J4" s="338"/>
      <c r="K4" s="338"/>
    </row>
    <row r="5" spans="1:12" s="8" customFormat="1" ht="24.75" customHeight="1">
      <c r="A5" s="4" t="s">
        <v>326</v>
      </c>
      <c r="B5" s="5"/>
      <c r="C5" s="5"/>
      <c r="D5" s="174">
        <v>102651709</v>
      </c>
      <c r="E5" s="6" t="s">
        <v>334</v>
      </c>
      <c r="F5" s="181"/>
      <c r="G5" s="5"/>
      <c r="H5" s="5"/>
      <c r="I5" s="5"/>
      <c r="K5" s="5"/>
      <c r="L5" s="7"/>
    </row>
    <row r="6" spans="1:12" s="8" customFormat="1" ht="24.75" customHeight="1">
      <c r="A6" s="4" t="s">
        <v>31</v>
      </c>
      <c r="B6" s="5"/>
      <c r="C6" s="5"/>
      <c r="D6" s="5"/>
      <c r="E6" s="5"/>
      <c r="F6" s="181"/>
      <c r="G6" s="5"/>
      <c r="H6" s="5"/>
      <c r="I6" s="5"/>
      <c r="K6" s="5"/>
      <c r="L6" s="7"/>
    </row>
    <row r="7" spans="1:12" s="8" customFormat="1" ht="24.75" customHeight="1">
      <c r="A7" s="339" t="s">
        <v>17</v>
      </c>
      <c r="B7" s="340"/>
      <c r="C7" s="340"/>
      <c r="D7" s="340"/>
      <c r="E7" s="10" t="s">
        <v>32</v>
      </c>
      <c r="F7" s="182">
        <f>752559631+1725462</f>
        <v>754285093</v>
      </c>
      <c r="G7" s="11" t="s">
        <v>284</v>
      </c>
      <c r="H7" s="11"/>
      <c r="I7" s="11"/>
      <c r="J7" s="9"/>
      <c r="K7" s="9"/>
      <c r="L7" s="7"/>
    </row>
    <row r="8" spans="1:12" s="8" customFormat="1" ht="66.75" customHeight="1">
      <c r="A8" s="339" t="s">
        <v>298</v>
      </c>
      <c r="B8" s="341"/>
      <c r="C8" s="341"/>
      <c r="D8" s="341"/>
      <c r="E8" s="341"/>
      <c r="F8" s="341"/>
      <c r="G8" s="341"/>
      <c r="H8" s="341"/>
      <c r="I8" s="341"/>
      <c r="J8" s="341"/>
      <c r="K8" s="341"/>
      <c r="L8" s="7"/>
    </row>
    <row r="9" spans="1:11" ht="24.75" customHeight="1">
      <c r="A9" s="342" t="s">
        <v>18</v>
      </c>
      <c r="B9" s="342"/>
      <c r="C9" s="342"/>
      <c r="D9" s="342"/>
      <c r="E9" s="12" t="s">
        <v>19</v>
      </c>
      <c r="F9" s="183">
        <v>388051366</v>
      </c>
      <c r="G9" s="13" t="s">
        <v>20</v>
      </c>
      <c r="H9" s="14"/>
      <c r="I9" s="14"/>
      <c r="J9" s="3"/>
      <c r="K9" s="3"/>
    </row>
    <row r="10" spans="1:12" s="8" customFormat="1" ht="24.75" customHeight="1">
      <c r="A10" s="4" t="s">
        <v>33</v>
      </c>
      <c r="B10" s="5"/>
      <c r="C10" s="5"/>
      <c r="D10" s="5"/>
      <c r="E10" s="5"/>
      <c r="F10" s="181"/>
      <c r="G10" s="5"/>
      <c r="H10" s="5"/>
      <c r="I10" s="5"/>
      <c r="J10" s="72"/>
      <c r="K10" s="5"/>
      <c r="L10" s="7"/>
    </row>
    <row r="11" spans="1:11" ht="24.75" customHeight="1">
      <c r="A11" s="314" t="s">
        <v>332</v>
      </c>
      <c r="B11" s="314"/>
      <c r="C11" s="314"/>
      <c r="D11" s="314"/>
      <c r="E11" s="314"/>
      <c r="F11" s="314"/>
      <c r="G11" s="314"/>
      <c r="H11" s="314"/>
      <c r="I11" s="314"/>
      <c r="J11" s="314"/>
      <c r="K11" s="314"/>
    </row>
    <row r="12" spans="1:11" ht="34.5" customHeight="1">
      <c r="A12" s="314" t="s">
        <v>333</v>
      </c>
      <c r="B12" s="314"/>
      <c r="C12" s="314"/>
      <c r="D12" s="314"/>
      <c r="E12" s="314"/>
      <c r="F12" s="314"/>
      <c r="G12" s="314"/>
      <c r="H12" s="314"/>
      <c r="I12" s="314"/>
      <c r="J12" s="314"/>
      <c r="K12" s="314"/>
    </row>
    <row r="13" spans="1:11" ht="30.75" customHeight="1">
      <c r="A13" s="15" t="s">
        <v>34</v>
      </c>
      <c r="B13" s="16"/>
      <c r="C13" s="17"/>
      <c r="D13" s="18"/>
      <c r="E13" s="18"/>
      <c r="F13" s="184"/>
      <c r="G13" s="18"/>
      <c r="H13" s="18"/>
      <c r="I13" s="19" t="s">
        <v>35</v>
      </c>
      <c r="J13" s="112"/>
      <c r="K13" s="20"/>
    </row>
    <row r="14" spans="1:12" ht="50.25" customHeight="1">
      <c r="A14" s="332" t="s">
        <v>36</v>
      </c>
      <c r="B14" s="333"/>
      <c r="C14" s="21" t="s">
        <v>37</v>
      </c>
      <c r="D14" s="21" t="s">
        <v>21</v>
      </c>
      <c r="E14" s="22" t="s">
        <v>22</v>
      </c>
      <c r="F14" s="185" t="s">
        <v>23</v>
      </c>
      <c r="G14" s="23" t="s">
        <v>24</v>
      </c>
      <c r="H14" s="21" t="s">
        <v>25</v>
      </c>
      <c r="I14" s="21" t="s">
        <v>26</v>
      </c>
      <c r="J14" s="332" t="s">
        <v>38</v>
      </c>
      <c r="K14" s="334"/>
      <c r="L14" s="24" t="s">
        <v>39</v>
      </c>
    </row>
    <row r="15" spans="1:12" ht="29.25" customHeight="1">
      <c r="A15" s="325" t="s">
        <v>40</v>
      </c>
      <c r="B15" s="326"/>
      <c r="C15" s="326"/>
      <c r="D15" s="326"/>
      <c r="E15" s="326"/>
      <c r="F15" s="326"/>
      <c r="G15" s="326"/>
      <c r="H15" s="326"/>
      <c r="I15" s="326"/>
      <c r="J15" s="326"/>
      <c r="K15" s="327"/>
      <c r="L15" s="24"/>
    </row>
    <row r="16" spans="1:12" s="72" customFormat="1" ht="33">
      <c r="A16" s="310" t="s">
        <v>365</v>
      </c>
      <c r="B16" s="328"/>
      <c r="C16" s="67">
        <v>9093000</v>
      </c>
      <c r="D16" s="68"/>
      <c r="E16" s="69"/>
      <c r="F16" s="186">
        <v>2773300</v>
      </c>
      <c r="G16" s="69"/>
      <c r="H16" s="62">
        <f aca="true" t="shared" si="0" ref="H16:H27">SUM(D16:G16)</f>
        <v>2773300</v>
      </c>
      <c r="I16" s="70">
        <f aca="true" t="shared" si="1" ref="I16:I28">SUM(D16:G16)/C16</f>
        <v>0.3049928516441219</v>
      </c>
      <c r="J16" s="258" t="s">
        <v>361</v>
      </c>
      <c r="K16" s="258"/>
      <c r="L16" s="81" t="s">
        <v>53</v>
      </c>
    </row>
    <row r="17" spans="1:12" s="72" customFormat="1" ht="50.25" customHeight="1">
      <c r="A17" s="286" t="s">
        <v>360</v>
      </c>
      <c r="B17" s="324"/>
      <c r="C17" s="97">
        <v>2500000</v>
      </c>
      <c r="D17" s="62">
        <v>588250</v>
      </c>
      <c r="E17" s="62"/>
      <c r="F17" s="186">
        <v>1108983</v>
      </c>
      <c r="G17" s="62"/>
      <c r="H17" s="62">
        <f t="shared" si="0"/>
        <v>1697233</v>
      </c>
      <c r="I17" s="70">
        <f t="shared" si="1"/>
        <v>0.6788932</v>
      </c>
      <c r="J17" s="244" t="s">
        <v>362</v>
      </c>
      <c r="K17" s="244"/>
      <c r="L17" s="81" t="s">
        <v>53</v>
      </c>
    </row>
    <row r="18" spans="1:12" s="72" customFormat="1" ht="32.25" customHeight="1">
      <c r="A18" s="315" t="s">
        <v>86</v>
      </c>
      <c r="B18" s="316"/>
      <c r="C18" s="97">
        <v>99000</v>
      </c>
      <c r="D18" s="62"/>
      <c r="E18" s="62"/>
      <c r="F18" s="186"/>
      <c r="G18" s="62"/>
      <c r="H18" s="62">
        <f t="shared" si="0"/>
        <v>0</v>
      </c>
      <c r="I18" s="70">
        <f t="shared" si="1"/>
        <v>0</v>
      </c>
      <c r="J18" s="244" t="s">
        <v>0</v>
      </c>
      <c r="K18" s="244"/>
      <c r="L18" s="125" t="s">
        <v>53</v>
      </c>
    </row>
    <row r="19" spans="1:12" s="72" customFormat="1" ht="32.25" customHeight="1">
      <c r="A19" s="242" t="s">
        <v>159</v>
      </c>
      <c r="B19" s="222"/>
      <c r="C19" s="141">
        <v>25000</v>
      </c>
      <c r="D19" s="144"/>
      <c r="E19" s="144"/>
      <c r="F19" s="187">
        <v>10363</v>
      </c>
      <c r="G19" s="144"/>
      <c r="H19" s="62">
        <f t="shared" si="0"/>
        <v>10363</v>
      </c>
      <c r="I19" s="70">
        <f t="shared" si="1"/>
        <v>0.41452</v>
      </c>
      <c r="J19" s="244" t="s">
        <v>291</v>
      </c>
      <c r="K19" s="244"/>
      <c r="L19" s="136" t="s">
        <v>158</v>
      </c>
    </row>
    <row r="20" spans="1:12" s="72" customFormat="1" ht="32.25" customHeight="1">
      <c r="A20" s="243" t="s">
        <v>160</v>
      </c>
      <c r="B20" s="222"/>
      <c r="C20" s="145">
        <v>70000</v>
      </c>
      <c r="D20" s="144"/>
      <c r="E20" s="144"/>
      <c r="F20" s="187">
        <v>70000</v>
      </c>
      <c r="G20" s="144"/>
      <c r="H20" s="62">
        <f t="shared" si="0"/>
        <v>70000</v>
      </c>
      <c r="I20" s="70">
        <f t="shared" si="1"/>
        <v>1</v>
      </c>
      <c r="J20" s="244" t="s">
        <v>356</v>
      </c>
      <c r="K20" s="244"/>
      <c r="L20" s="147" t="s">
        <v>157</v>
      </c>
    </row>
    <row r="21" spans="1:12" s="72" customFormat="1" ht="32.25" customHeight="1">
      <c r="A21" s="243" t="s">
        <v>161</v>
      </c>
      <c r="B21" s="222"/>
      <c r="C21" s="146">
        <v>100000</v>
      </c>
      <c r="D21" s="144"/>
      <c r="E21" s="144"/>
      <c r="F21" s="187">
        <v>100000</v>
      </c>
      <c r="G21" s="144"/>
      <c r="H21" s="62">
        <f t="shared" si="0"/>
        <v>100000</v>
      </c>
      <c r="I21" s="70">
        <f t="shared" si="1"/>
        <v>1</v>
      </c>
      <c r="J21" s="244" t="s">
        <v>356</v>
      </c>
      <c r="K21" s="244"/>
      <c r="L21" s="147" t="s">
        <v>157</v>
      </c>
    </row>
    <row r="22" spans="1:12" s="72" customFormat="1" ht="32.25" customHeight="1">
      <c r="A22" s="243" t="s">
        <v>162</v>
      </c>
      <c r="B22" s="222"/>
      <c r="C22" s="146">
        <v>25718</v>
      </c>
      <c r="D22" s="144"/>
      <c r="E22" s="144"/>
      <c r="F22" s="187">
        <v>24279</v>
      </c>
      <c r="G22" s="144"/>
      <c r="H22" s="62">
        <f t="shared" si="0"/>
        <v>24279</v>
      </c>
      <c r="I22" s="70">
        <f t="shared" si="1"/>
        <v>0.9440469709930788</v>
      </c>
      <c r="J22" s="244" t="s">
        <v>356</v>
      </c>
      <c r="K22" s="244"/>
      <c r="L22" s="147" t="s">
        <v>127</v>
      </c>
    </row>
    <row r="23" spans="1:12" s="72" customFormat="1" ht="32.25" customHeight="1">
      <c r="A23" s="220" t="s">
        <v>306</v>
      </c>
      <c r="B23" s="221"/>
      <c r="C23" s="161">
        <v>181250</v>
      </c>
      <c r="D23" s="144"/>
      <c r="E23" s="144"/>
      <c r="F23" s="187"/>
      <c r="G23" s="144"/>
      <c r="H23" s="62">
        <f t="shared" si="0"/>
        <v>0</v>
      </c>
      <c r="I23" s="70">
        <f t="shared" si="1"/>
        <v>0</v>
      </c>
      <c r="J23" s="215" t="s">
        <v>291</v>
      </c>
      <c r="K23" s="216"/>
      <c r="L23" s="142" t="s">
        <v>304</v>
      </c>
    </row>
    <row r="24" spans="1:12" s="72" customFormat="1" ht="32.25" customHeight="1">
      <c r="A24" s="220" t="s">
        <v>307</v>
      </c>
      <c r="B24" s="221"/>
      <c r="C24" s="161">
        <v>37600</v>
      </c>
      <c r="D24" s="144"/>
      <c r="E24" s="144"/>
      <c r="F24" s="187">
        <v>37600</v>
      </c>
      <c r="G24" s="144"/>
      <c r="H24" s="62">
        <f t="shared" si="0"/>
        <v>37600</v>
      </c>
      <c r="I24" s="70">
        <f t="shared" si="1"/>
        <v>1</v>
      </c>
      <c r="J24" s="215" t="s">
        <v>353</v>
      </c>
      <c r="K24" s="216"/>
      <c r="L24" s="142" t="s">
        <v>127</v>
      </c>
    </row>
    <row r="25" spans="1:12" s="72" customFormat="1" ht="32.25" customHeight="1">
      <c r="A25" s="220" t="s">
        <v>308</v>
      </c>
      <c r="B25" s="221"/>
      <c r="C25" s="161">
        <v>97540</v>
      </c>
      <c r="D25" s="144"/>
      <c r="E25" s="144"/>
      <c r="F25" s="187">
        <v>97380</v>
      </c>
      <c r="G25" s="144"/>
      <c r="H25" s="62">
        <f t="shared" si="0"/>
        <v>97380</v>
      </c>
      <c r="I25" s="70">
        <f t="shared" si="1"/>
        <v>0.9983596473241747</v>
      </c>
      <c r="J25" s="215" t="s">
        <v>353</v>
      </c>
      <c r="K25" s="216"/>
      <c r="L25" s="142" t="s">
        <v>145</v>
      </c>
    </row>
    <row r="26" spans="1:12" s="72" customFormat="1" ht="32.25" customHeight="1">
      <c r="A26" s="221" t="s">
        <v>309</v>
      </c>
      <c r="B26" s="221"/>
      <c r="C26" s="162">
        <v>93000</v>
      </c>
      <c r="D26" s="144"/>
      <c r="E26" s="144"/>
      <c r="F26" s="187"/>
      <c r="G26" s="144"/>
      <c r="H26" s="62">
        <f t="shared" si="0"/>
        <v>0</v>
      </c>
      <c r="I26" s="70">
        <f t="shared" si="1"/>
        <v>0</v>
      </c>
      <c r="J26" s="215" t="s">
        <v>310</v>
      </c>
      <c r="K26" s="216"/>
      <c r="L26" s="125" t="s">
        <v>305</v>
      </c>
    </row>
    <row r="27" spans="1:12" s="72" customFormat="1" ht="24" customHeight="1">
      <c r="A27" s="322" t="s">
        <v>163</v>
      </c>
      <c r="B27" s="323" t="s">
        <v>164</v>
      </c>
      <c r="C27" s="74">
        <v>1783892</v>
      </c>
      <c r="D27" s="110"/>
      <c r="E27" s="111"/>
      <c r="F27" s="188"/>
      <c r="G27" s="111"/>
      <c r="H27" s="62">
        <f t="shared" si="0"/>
        <v>0</v>
      </c>
      <c r="I27" s="70">
        <f t="shared" si="1"/>
        <v>0</v>
      </c>
      <c r="J27" s="319"/>
      <c r="K27" s="320"/>
      <c r="L27" s="71"/>
    </row>
    <row r="28" spans="1:12" ht="28.5" customHeight="1">
      <c r="A28" s="263" t="s">
        <v>43</v>
      </c>
      <c r="B28" s="321"/>
      <c r="C28" s="87">
        <f>SUM(C16:C27)</f>
        <v>14106000</v>
      </c>
      <c r="D28" s="87">
        <f>SUM(D16:D27)</f>
        <v>588250</v>
      </c>
      <c r="E28" s="87">
        <f>SUM(E16:E27)</f>
        <v>0</v>
      </c>
      <c r="F28" s="189">
        <f>SUM(F16:F27)</f>
        <v>4221905</v>
      </c>
      <c r="G28" s="87">
        <f>SUM(G16:G27)</f>
        <v>0</v>
      </c>
      <c r="H28" s="87">
        <f>SUM(H16:H27)</f>
        <v>4810155</v>
      </c>
      <c r="I28" s="31">
        <f t="shared" si="1"/>
        <v>0.34100063802637176</v>
      </c>
      <c r="J28" s="317"/>
      <c r="K28" s="318"/>
      <c r="L28" s="24"/>
    </row>
    <row r="29" spans="1:12" s="72" customFormat="1" ht="39.75" customHeight="1">
      <c r="A29" s="325" t="s">
        <v>380</v>
      </c>
      <c r="B29" s="326"/>
      <c r="C29" s="326"/>
      <c r="D29" s="326"/>
      <c r="E29" s="326"/>
      <c r="F29" s="326"/>
      <c r="G29" s="326"/>
      <c r="H29" s="326"/>
      <c r="I29" s="326"/>
      <c r="J29" s="326"/>
      <c r="K29" s="327"/>
      <c r="L29" s="71"/>
    </row>
    <row r="30" spans="1:12" s="72" customFormat="1" ht="39.75" customHeight="1">
      <c r="A30" s="310" t="s">
        <v>378</v>
      </c>
      <c r="B30" s="328"/>
      <c r="C30" s="179">
        <v>10024000</v>
      </c>
      <c r="D30" s="62"/>
      <c r="E30" s="62"/>
      <c r="F30" s="89">
        <v>10024000</v>
      </c>
      <c r="G30" s="61"/>
      <c r="H30" s="62">
        <f aca="true" t="shared" si="2" ref="H30:H35">SUM(D30:G30)</f>
        <v>10024000</v>
      </c>
      <c r="I30" s="70">
        <f aca="true" t="shared" si="3" ref="I30:I35">SUM(D30:G30)/C30</f>
        <v>1</v>
      </c>
      <c r="J30" s="258" t="s">
        <v>379</v>
      </c>
      <c r="K30" s="258"/>
      <c r="L30" s="86" t="s">
        <v>60</v>
      </c>
    </row>
    <row r="31" spans="1:12" s="72" customFormat="1" ht="39.75" customHeight="1">
      <c r="A31" s="232" t="s">
        <v>87</v>
      </c>
      <c r="B31" s="350"/>
      <c r="C31" s="105">
        <v>494400</v>
      </c>
      <c r="D31" s="62"/>
      <c r="E31" s="62"/>
      <c r="F31" s="186">
        <v>76998</v>
      </c>
      <c r="G31" s="62"/>
      <c r="H31" s="62">
        <f t="shared" si="2"/>
        <v>76998</v>
      </c>
      <c r="I31" s="70">
        <f t="shared" si="3"/>
        <v>0.15574029126213593</v>
      </c>
      <c r="J31" s="244" t="s">
        <v>52</v>
      </c>
      <c r="K31" s="244"/>
      <c r="L31" s="104" t="s">
        <v>74</v>
      </c>
    </row>
    <row r="32" spans="1:12" s="72" customFormat="1" ht="39.75" customHeight="1">
      <c r="A32" s="232" t="s">
        <v>88</v>
      </c>
      <c r="B32" s="350"/>
      <c r="C32" s="105">
        <v>494400</v>
      </c>
      <c r="D32" s="62"/>
      <c r="E32" s="62">
        <v>153680</v>
      </c>
      <c r="F32" s="186">
        <v>77032</v>
      </c>
      <c r="G32" s="62"/>
      <c r="H32" s="62">
        <f t="shared" si="2"/>
        <v>230712</v>
      </c>
      <c r="I32" s="70">
        <f t="shared" si="3"/>
        <v>0.4666504854368932</v>
      </c>
      <c r="J32" s="244" t="s">
        <v>52</v>
      </c>
      <c r="K32" s="244"/>
      <c r="L32" s="104" t="s">
        <v>74</v>
      </c>
    </row>
    <row r="33" spans="1:12" s="72" customFormat="1" ht="39.75" customHeight="1">
      <c r="A33" s="232" t="s">
        <v>89</v>
      </c>
      <c r="B33" s="350"/>
      <c r="C33" s="105">
        <v>494400</v>
      </c>
      <c r="D33" s="65"/>
      <c r="E33" s="65">
        <v>77223</v>
      </c>
      <c r="F33" s="190">
        <v>153786</v>
      </c>
      <c r="G33" s="65"/>
      <c r="H33" s="65">
        <f t="shared" si="2"/>
        <v>231009</v>
      </c>
      <c r="I33" s="73">
        <f t="shared" si="3"/>
        <v>0.467251213592233</v>
      </c>
      <c r="J33" s="363" t="s">
        <v>52</v>
      </c>
      <c r="K33" s="363"/>
      <c r="L33" s="104" t="s">
        <v>75</v>
      </c>
    </row>
    <row r="34" spans="1:12" s="72" customFormat="1" ht="39.75" customHeight="1">
      <c r="A34" s="232" t="s">
        <v>90</v>
      </c>
      <c r="B34" s="350"/>
      <c r="C34" s="105">
        <v>494400</v>
      </c>
      <c r="D34" s="62"/>
      <c r="E34" s="62"/>
      <c r="F34" s="186"/>
      <c r="G34" s="62"/>
      <c r="H34" s="62">
        <f t="shared" si="2"/>
        <v>0</v>
      </c>
      <c r="I34" s="70">
        <f t="shared" si="3"/>
        <v>0</v>
      </c>
      <c r="J34" s="244" t="s">
        <v>52</v>
      </c>
      <c r="K34" s="244"/>
      <c r="L34" s="104" t="s">
        <v>44</v>
      </c>
    </row>
    <row r="35" spans="1:12" s="72" customFormat="1" ht="39.75" customHeight="1">
      <c r="A35" s="232" t="s">
        <v>91</v>
      </c>
      <c r="B35" s="350"/>
      <c r="C35" s="106">
        <v>494400</v>
      </c>
      <c r="D35" s="62"/>
      <c r="E35" s="62"/>
      <c r="F35" s="186"/>
      <c r="G35" s="62"/>
      <c r="H35" s="62">
        <f t="shared" si="2"/>
        <v>0</v>
      </c>
      <c r="I35" s="70">
        <f t="shared" si="3"/>
        <v>0</v>
      </c>
      <c r="J35" s="244" t="s">
        <v>54</v>
      </c>
      <c r="K35" s="244"/>
      <c r="L35" s="104" t="s">
        <v>45</v>
      </c>
    </row>
    <row r="36" spans="1:12" s="72" customFormat="1" ht="39.75" customHeight="1">
      <c r="A36" s="232" t="s">
        <v>240</v>
      </c>
      <c r="B36" s="216"/>
      <c r="C36" s="140">
        <v>30000</v>
      </c>
      <c r="D36" s="62"/>
      <c r="E36" s="62">
        <v>16000</v>
      </c>
      <c r="F36" s="186">
        <v>6000</v>
      </c>
      <c r="G36" s="62"/>
      <c r="H36" s="62">
        <f aca="true" t="shared" si="4" ref="H36:H66">SUM(D36:G36)</f>
        <v>22000</v>
      </c>
      <c r="I36" s="70">
        <f aca="true" t="shared" si="5" ref="I36:I66">SUM(D36:G36)/C36</f>
        <v>0.7333333333333333</v>
      </c>
      <c r="J36" s="244" t="s">
        <v>54</v>
      </c>
      <c r="K36" s="244"/>
      <c r="L36" s="104" t="s">
        <v>158</v>
      </c>
    </row>
    <row r="37" spans="1:12" s="72" customFormat="1" ht="39.75" customHeight="1">
      <c r="A37" s="232" t="s">
        <v>241</v>
      </c>
      <c r="B37" s="216"/>
      <c r="C37" s="140">
        <v>400000</v>
      </c>
      <c r="D37" s="62"/>
      <c r="E37" s="62"/>
      <c r="F37" s="186"/>
      <c r="G37" s="62"/>
      <c r="H37" s="62">
        <f t="shared" si="4"/>
        <v>0</v>
      </c>
      <c r="I37" s="70">
        <f t="shared" si="5"/>
        <v>0</v>
      </c>
      <c r="J37" s="244" t="s">
        <v>52</v>
      </c>
      <c r="K37" s="244"/>
      <c r="L37" s="104" t="s">
        <v>158</v>
      </c>
    </row>
    <row r="38" spans="1:12" s="72" customFormat="1" ht="39.75" customHeight="1">
      <c r="A38" s="233" t="s">
        <v>366</v>
      </c>
      <c r="B38" s="234"/>
      <c r="C38" s="140">
        <v>99628</v>
      </c>
      <c r="D38" s="62"/>
      <c r="E38" s="62">
        <v>99134</v>
      </c>
      <c r="F38" s="186"/>
      <c r="G38" s="62"/>
      <c r="H38" s="62">
        <f t="shared" si="4"/>
        <v>99134</v>
      </c>
      <c r="I38" s="70">
        <f t="shared" si="5"/>
        <v>0.995041554583049</v>
      </c>
      <c r="J38" s="244" t="s">
        <v>292</v>
      </c>
      <c r="K38" s="244"/>
      <c r="L38" s="104" t="s">
        <v>145</v>
      </c>
    </row>
    <row r="39" spans="1:12" s="72" customFormat="1" ht="39.75" customHeight="1">
      <c r="A39" s="233" t="s">
        <v>372</v>
      </c>
      <c r="B39" s="234"/>
      <c r="C39" s="140">
        <v>175300</v>
      </c>
      <c r="D39" s="62"/>
      <c r="E39" s="62"/>
      <c r="F39" s="186"/>
      <c r="G39" s="62"/>
      <c r="H39" s="62">
        <f t="shared" si="4"/>
        <v>0</v>
      </c>
      <c r="I39" s="70">
        <f t="shared" si="5"/>
        <v>0</v>
      </c>
      <c r="J39" s="244" t="s">
        <v>52</v>
      </c>
      <c r="K39" s="244"/>
      <c r="L39" s="104" t="s">
        <v>74</v>
      </c>
    </row>
    <row r="40" spans="1:12" s="72" customFormat="1" ht="39.75" customHeight="1">
      <c r="A40" s="233" t="s">
        <v>373</v>
      </c>
      <c r="B40" s="234"/>
      <c r="C40" s="140">
        <v>109880</v>
      </c>
      <c r="D40" s="62"/>
      <c r="E40" s="62">
        <v>102680</v>
      </c>
      <c r="F40" s="186"/>
      <c r="G40" s="62"/>
      <c r="H40" s="62">
        <f t="shared" si="4"/>
        <v>102680</v>
      </c>
      <c r="I40" s="70">
        <f t="shared" si="5"/>
        <v>0.9344739716053877</v>
      </c>
      <c r="J40" s="244" t="s">
        <v>292</v>
      </c>
      <c r="K40" s="244"/>
      <c r="L40" s="104" t="s">
        <v>127</v>
      </c>
    </row>
    <row r="41" spans="1:12" s="72" customFormat="1" ht="39.75" customHeight="1">
      <c r="A41" s="233" t="s">
        <v>374</v>
      </c>
      <c r="B41" s="234"/>
      <c r="C41" s="140">
        <v>71000</v>
      </c>
      <c r="D41" s="62"/>
      <c r="E41" s="62"/>
      <c r="F41" s="186">
        <v>71000</v>
      </c>
      <c r="G41" s="62"/>
      <c r="H41" s="62">
        <f t="shared" si="4"/>
        <v>71000</v>
      </c>
      <c r="I41" s="70">
        <f t="shared" si="5"/>
        <v>1</v>
      </c>
      <c r="J41" s="244" t="s">
        <v>356</v>
      </c>
      <c r="K41" s="244"/>
      <c r="L41" s="104" t="s">
        <v>165</v>
      </c>
    </row>
    <row r="42" spans="1:12" s="72" customFormat="1" ht="39.75" customHeight="1">
      <c r="A42" s="233" t="s">
        <v>375</v>
      </c>
      <c r="B42" s="234"/>
      <c r="C42" s="140">
        <v>101000</v>
      </c>
      <c r="D42" s="62"/>
      <c r="E42" s="62"/>
      <c r="F42" s="186">
        <v>97995</v>
      </c>
      <c r="G42" s="62"/>
      <c r="H42" s="62">
        <f t="shared" si="4"/>
        <v>97995</v>
      </c>
      <c r="I42" s="70">
        <f t="shared" si="5"/>
        <v>0.9702475247524752</v>
      </c>
      <c r="J42" s="244" t="s">
        <v>356</v>
      </c>
      <c r="K42" s="244"/>
      <c r="L42" s="104" t="s">
        <v>166</v>
      </c>
    </row>
    <row r="43" spans="1:12" s="72" customFormat="1" ht="39.75" customHeight="1">
      <c r="A43" s="233" t="s">
        <v>376</v>
      </c>
      <c r="B43" s="234"/>
      <c r="C43" s="140">
        <v>123000</v>
      </c>
      <c r="D43" s="62"/>
      <c r="E43" s="62"/>
      <c r="F43" s="186">
        <v>123000</v>
      </c>
      <c r="G43" s="62"/>
      <c r="H43" s="62">
        <f t="shared" si="4"/>
        <v>123000</v>
      </c>
      <c r="I43" s="70">
        <f t="shared" si="5"/>
        <v>1</v>
      </c>
      <c r="J43" s="244" t="s">
        <v>356</v>
      </c>
      <c r="K43" s="244"/>
      <c r="L43" s="104" t="s">
        <v>146</v>
      </c>
    </row>
    <row r="44" spans="1:12" s="72" customFormat="1" ht="39.75" customHeight="1">
      <c r="A44" s="233" t="s">
        <v>367</v>
      </c>
      <c r="B44" s="241"/>
      <c r="C44" s="140">
        <v>150000</v>
      </c>
      <c r="D44" s="62"/>
      <c r="E44" s="62"/>
      <c r="F44" s="186"/>
      <c r="G44" s="62"/>
      <c r="H44" s="62">
        <f t="shared" si="4"/>
        <v>0</v>
      </c>
      <c r="I44" s="70">
        <f t="shared" si="5"/>
        <v>0</v>
      </c>
      <c r="J44" s="244" t="s">
        <v>290</v>
      </c>
      <c r="K44" s="244"/>
      <c r="L44" s="104" t="s">
        <v>167</v>
      </c>
    </row>
    <row r="45" spans="1:12" s="72" customFormat="1" ht="39.75" customHeight="1">
      <c r="A45" s="233" t="s">
        <v>368</v>
      </c>
      <c r="B45" s="241"/>
      <c r="C45" s="140">
        <v>111120</v>
      </c>
      <c r="D45" s="62"/>
      <c r="E45" s="62"/>
      <c r="F45" s="186"/>
      <c r="G45" s="62"/>
      <c r="H45" s="62">
        <f t="shared" si="4"/>
        <v>0</v>
      </c>
      <c r="I45" s="70">
        <f t="shared" si="5"/>
        <v>0</v>
      </c>
      <c r="J45" s="244" t="s">
        <v>293</v>
      </c>
      <c r="K45" s="244"/>
      <c r="L45" s="104" t="s">
        <v>167</v>
      </c>
    </row>
    <row r="46" spans="1:12" s="72" customFormat="1" ht="39.75" customHeight="1">
      <c r="A46" s="233" t="s">
        <v>369</v>
      </c>
      <c r="B46" s="241"/>
      <c r="C46" s="140">
        <v>100000</v>
      </c>
      <c r="D46" s="62"/>
      <c r="E46" s="62"/>
      <c r="F46" s="186"/>
      <c r="G46" s="62"/>
      <c r="H46" s="62">
        <f t="shared" si="4"/>
        <v>0</v>
      </c>
      <c r="I46" s="70">
        <f t="shared" si="5"/>
        <v>0</v>
      </c>
      <c r="J46" s="244" t="s">
        <v>290</v>
      </c>
      <c r="K46" s="244"/>
      <c r="L46" s="104" t="s">
        <v>168</v>
      </c>
    </row>
    <row r="47" spans="1:12" s="72" customFormat="1" ht="39.75" customHeight="1">
      <c r="A47" s="233" t="s">
        <v>370</v>
      </c>
      <c r="B47" s="241"/>
      <c r="C47" s="140">
        <v>53200</v>
      </c>
      <c r="D47" s="62"/>
      <c r="E47" s="62"/>
      <c r="F47" s="186"/>
      <c r="G47" s="62"/>
      <c r="H47" s="62">
        <f t="shared" si="4"/>
        <v>0</v>
      </c>
      <c r="I47" s="70">
        <f t="shared" si="5"/>
        <v>0</v>
      </c>
      <c r="J47" s="244" t="s">
        <v>293</v>
      </c>
      <c r="K47" s="244"/>
      <c r="L47" s="104" t="s">
        <v>168</v>
      </c>
    </row>
    <row r="48" spans="1:12" s="72" customFormat="1" ht="39.75" customHeight="1">
      <c r="A48" s="233" t="s">
        <v>371</v>
      </c>
      <c r="B48" s="241"/>
      <c r="C48" s="140">
        <v>167575</v>
      </c>
      <c r="D48" s="62"/>
      <c r="E48" s="62"/>
      <c r="F48" s="186"/>
      <c r="G48" s="62"/>
      <c r="H48" s="62">
        <f t="shared" si="4"/>
        <v>0</v>
      </c>
      <c r="I48" s="70">
        <f t="shared" si="5"/>
        <v>0</v>
      </c>
      <c r="J48" s="244" t="s">
        <v>290</v>
      </c>
      <c r="K48" s="244"/>
      <c r="L48" s="104" t="s">
        <v>169</v>
      </c>
    </row>
    <row r="49" spans="1:12" s="72" customFormat="1" ht="39.75" customHeight="1">
      <c r="A49" s="232" t="s">
        <v>242</v>
      </c>
      <c r="B49" s="216"/>
      <c r="C49" s="140">
        <v>117845</v>
      </c>
      <c r="D49" s="62"/>
      <c r="E49" s="62"/>
      <c r="F49" s="186"/>
      <c r="G49" s="62"/>
      <c r="H49" s="62">
        <f t="shared" si="4"/>
        <v>0</v>
      </c>
      <c r="I49" s="70">
        <f t="shared" si="5"/>
        <v>0</v>
      </c>
      <c r="J49" s="244" t="s">
        <v>293</v>
      </c>
      <c r="K49" s="244"/>
      <c r="L49" s="104" t="s">
        <v>169</v>
      </c>
    </row>
    <row r="50" spans="1:12" s="72" customFormat="1" ht="39.75" customHeight="1">
      <c r="A50" s="232" t="s">
        <v>243</v>
      </c>
      <c r="B50" s="216"/>
      <c r="C50" s="140">
        <v>149000</v>
      </c>
      <c r="D50" s="62"/>
      <c r="E50" s="62"/>
      <c r="F50" s="186"/>
      <c r="G50" s="62"/>
      <c r="H50" s="62">
        <f t="shared" si="4"/>
        <v>0</v>
      </c>
      <c r="I50" s="70">
        <f t="shared" si="5"/>
        <v>0</v>
      </c>
      <c r="J50" s="244" t="s">
        <v>290</v>
      </c>
      <c r="K50" s="244"/>
      <c r="L50" s="104" t="s">
        <v>146</v>
      </c>
    </row>
    <row r="51" spans="1:12" s="72" customFormat="1" ht="39.75" customHeight="1">
      <c r="A51" s="232" t="s">
        <v>244</v>
      </c>
      <c r="B51" s="216"/>
      <c r="C51" s="140">
        <v>101300</v>
      </c>
      <c r="D51" s="62"/>
      <c r="E51" s="62"/>
      <c r="F51" s="186"/>
      <c r="G51" s="62"/>
      <c r="H51" s="62">
        <f t="shared" si="4"/>
        <v>0</v>
      </c>
      <c r="I51" s="70">
        <f t="shared" si="5"/>
        <v>0</v>
      </c>
      <c r="J51" s="244" t="s">
        <v>293</v>
      </c>
      <c r="K51" s="244"/>
      <c r="L51" s="104" t="s">
        <v>146</v>
      </c>
    </row>
    <row r="52" spans="1:12" s="72" customFormat="1" ht="39.75" customHeight="1">
      <c r="A52" s="232" t="s">
        <v>245</v>
      </c>
      <c r="B52" s="216"/>
      <c r="C52" s="140">
        <v>141400</v>
      </c>
      <c r="D52" s="62"/>
      <c r="E52" s="62"/>
      <c r="F52" s="186"/>
      <c r="G52" s="62"/>
      <c r="H52" s="62">
        <f t="shared" si="4"/>
        <v>0</v>
      </c>
      <c r="I52" s="70">
        <f t="shared" si="5"/>
        <v>0</v>
      </c>
      <c r="J52" s="244" t="s">
        <v>290</v>
      </c>
      <c r="K52" s="244"/>
      <c r="L52" s="104" t="s">
        <v>170</v>
      </c>
    </row>
    <row r="53" spans="1:12" s="72" customFormat="1" ht="39.75" customHeight="1">
      <c r="A53" s="233" t="s">
        <v>377</v>
      </c>
      <c r="B53" s="234"/>
      <c r="C53" s="140">
        <v>97400</v>
      </c>
      <c r="D53" s="62"/>
      <c r="E53" s="62"/>
      <c r="F53" s="186"/>
      <c r="G53" s="62"/>
      <c r="H53" s="62">
        <f t="shared" si="4"/>
        <v>0</v>
      </c>
      <c r="I53" s="70">
        <f t="shared" si="5"/>
        <v>0</v>
      </c>
      <c r="J53" s="244" t="s">
        <v>293</v>
      </c>
      <c r="K53" s="244"/>
      <c r="L53" s="104" t="s">
        <v>171</v>
      </c>
    </row>
    <row r="54" spans="1:12" s="72" customFormat="1" ht="39.75" customHeight="1">
      <c r="A54" s="232" t="s">
        <v>246</v>
      </c>
      <c r="B54" s="216"/>
      <c r="C54" s="140">
        <v>63800</v>
      </c>
      <c r="D54" s="62"/>
      <c r="E54" s="62"/>
      <c r="F54" s="186"/>
      <c r="G54" s="62"/>
      <c r="H54" s="62">
        <f t="shared" si="4"/>
        <v>0</v>
      </c>
      <c r="I54" s="70">
        <f t="shared" si="5"/>
        <v>0</v>
      </c>
      <c r="J54" s="244" t="s">
        <v>294</v>
      </c>
      <c r="K54" s="244"/>
      <c r="L54" s="104" t="s">
        <v>172</v>
      </c>
    </row>
    <row r="55" spans="1:12" s="72" customFormat="1" ht="39.75" customHeight="1">
      <c r="A55" s="178" t="s">
        <v>247</v>
      </c>
      <c r="B55" s="214"/>
      <c r="C55" s="149">
        <v>238000</v>
      </c>
      <c r="D55" s="62"/>
      <c r="E55" s="62"/>
      <c r="F55" s="186">
        <v>19500</v>
      </c>
      <c r="G55" s="62"/>
      <c r="H55" s="62">
        <f t="shared" si="4"/>
        <v>19500</v>
      </c>
      <c r="I55" s="70">
        <f t="shared" si="5"/>
        <v>0.0819327731092437</v>
      </c>
      <c r="J55" s="244" t="s">
        <v>293</v>
      </c>
      <c r="K55" s="244"/>
      <c r="L55" s="148" t="s">
        <v>74</v>
      </c>
    </row>
    <row r="56" spans="1:12" s="72" customFormat="1" ht="39.75" customHeight="1">
      <c r="A56" s="178" t="s">
        <v>248</v>
      </c>
      <c r="B56" s="214"/>
      <c r="C56" s="149">
        <v>92576</v>
      </c>
      <c r="D56" s="62"/>
      <c r="E56" s="62"/>
      <c r="F56" s="186"/>
      <c r="G56" s="62"/>
      <c r="H56" s="62">
        <f t="shared" si="4"/>
        <v>0</v>
      </c>
      <c r="I56" s="70">
        <f t="shared" si="5"/>
        <v>0</v>
      </c>
      <c r="J56" s="244" t="s">
        <v>295</v>
      </c>
      <c r="K56" s="244"/>
      <c r="L56" s="148" t="s">
        <v>74</v>
      </c>
    </row>
    <row r="57" spans="1:12" s="72" customFormat="1" ht="39.75" customHeight="1">
      <c r="A57" s="178" t="s">
        <v>249</v>
      </c>
      <c r="B57" s="214"/>
      <c r="C57" s="149">
        <v>184500</v>
      </c>
      <c r="D57" s="62"/>
      <c r="E57" s="62"/>
      <c r="F57" s="186"/>
      <c r="G57" s="62"/>
      <c r="H57" s="62">
        <f t="shared" si="4"/>
        <v>0</v>
      </c>
      <c r="I57" s="70">
        <f t="shared" si="5"/>
        <v>0</v>
      </c>
      <c r="J57" s="244" t="s">
        <v>54</v>
      </c>
      <c r="K57" s="244"/>
      <c r="L57" s="148" t="s">
        <v>74</v>
      </c>
    </row>
    <row r="58" spans="1:12" s="72" customFormat="1" ht="39.75" customHeight="1">
      <c r="A58" s="218" t="s">
        <v>315</v>
      </c>
      <c r="B58" s="212"/>
      <c r="C58" s="161">
        <v>30000</v>
      </c>
      <c r="D58" s="62"/>
      <c r="E58" s="62"/>
      <c r="F58" s="186"/>
      <c r="G58" s="62"/>
      <c r="H58" s="62">
        <f t="shared" si="4"/>
        <v>0</v>
      </c>
      <c r="I58" s="70">
        <f t="shared" si="5"/>
        <v>0</v>
      </c>
      <c r="J58" s="215" t="s">
        <v>54</v>
      </c>
      <c r="K58" s="216"/>
      <c r="L58" s="163" t="s">
        <v>311</v>
      </c>
    </row>
    <row r="59" spans="1:12" s="72" customFormat="1" ht="39.75" customHeight="1">
      <c r="A59" s="218" t="s">
        <v>316</v>
      </c>
      <c r="B59" s="212"/>
      <c r="C59" s="161">
        <v>80000</v>
      </c>
      <c r="D59" s="62"/>
      <c r="E59" s="62"/>
      <c r="F59" s="186"/>
      <c r="G59" s="62"/>
      <c r="H59" s="62">
        <f t="shared" si="4"/>
        <v>0</v>
      </c>
      <c r="I59" s="70">
        <f t="shared" si="5"/>
        <v>0</v>
      </c>
      <c r="J59" s="215" t="s">
        <v>54</v>
      </c>
      <c r="K59" s="216"/>
      <c r="L59" s="163" t="s">
        <v>311</v>
      </c>
    </row>
    <row r="60" spans="1:12" s="72" customFormat="1" ht="39.75" customHeight="1">
      <c r="A60" s="219" t="s">
        <v>317</v>
      </c>
      <c r="B60" s="212"/>
      <c r="C60" s="165">
        <v>288400</v>
      </c>
      <c r="D60" s="62"/>
      <c r="E60" s="62"/>
      <c r="F60" s="186"/>
      <c r="G60" s="62"/>
      <c r="H60" s="62">
        <f t="shared" si="4"/>
        <v>0</v>
      </c>
      <c r="I60" s="70">
        <f t="shared" si="5"/>
        <v>0</v>
      </c>
      <c r="J60" s="215" t="s">
        <v>54</v>
      </c>
      <c r="K60" s="216"/>
      <c r="L60" s="164" t="s">
        <v>311</v>
      </c>
    </row>
    <row r="61" spans="1:12" s="72" customFormat="1" ht="39.75" customHeight="1">
      <c r="A61" s="219" t="s">
        <v>318</v>
      </c>
      <c r="B61" s="212"/>
      <c r="C61" s="165">
        <v>400000</v>
      </c>
      <c r="D61" s="62"/>
      <c r="E61" s="62"/>
      <c r="F61" s="186"/>
      <c r="G61" s="62"/>
      <c r="H61" s="62">
        <f t="shared" si="4"/>
        <v>0</v>
      </c>
      <c r="I61" s="70">
        <f t="shared" si="5"/>
        <v>0</v>
      </c>
      <c r="J61" s="215" t="s">
        <v>54</v>
      </c>
      <c r="K61" s="216"/>
      <c r="L61" s="164" t="s">
        <v>311</v>
      </c>
    </row>
    <row r="62" spans="1:12" s="72" customFormat="1" ht="39.75" customHeight="1">
      <c r="A62" s="218" t="s">
        <v>319</v>
      </c>
      <c r="B62" s="212"/>
      <c r="C62" s="162">
        <v>82800</v>
      </c>
      <c r="D62" s="62"/>
      <c r="E62" s="62"/>
      <c r="F62" s="186"/>
      <c r="G62" s="62"/>
      <c r="H62" s="62">
        <f t="shared" si="4"/>
        <v>0</v>
      </c>
      <c r="I62" s="70">
        <f t="shared" si="5"/>
        <v>0</v>
      </c>
      <c r="J62" s="215" t="s">
        <v>54</v>
      </c>
      <c r="K62" s="216"/>
      <c r="L62" s="164" t="s">
        <v>311</v>
      </c>
    </row>
    <row r="63" spans="1:12" s="72" customFormat="1" ht="39.75" customHeight="1">
      <c r="A63" s="218" t="s">
        <v>320</v>
      </c>
      <c r="B63" s="212"/>
      <c r="C63" s="162">
        <v>85600</v>
      </c>
      <c r="D63" s="62"/>
      <c r="E63" s="62"/>
      <c r="F63" s="186"/>
      <c r="G63" s="62"/>
      <c r="H63" s="62">
        <f t="shared" si="4"/>
        <v>0</v>
      </c>
      <c r="I63" s="70">
        <f t="shared" si="5"/>
        <v>0</v>
      </c>
      <c r="J63" s="215" t="s">
        <v>323</v>
      </c>
      <c r="K63" s="216"/>
      <c r="L63" s="164" t="s">
        <v>311</v>
      </c>
    </row>
    <row r="64" spans="1:12" s="72" customFormat="1" ht="39.75" customHeight="1">
      <c r="A64" s="218" t="s">
        <v>352</v>
      </c>
      <c r="B64" s="212"/>
      <c r="C64" s="166">
        <v>92600</v>
      </c>
      <c r="D64" s="62"/>
      <c r="E64" s="62"/>
      <c r="F64" s="186"/>
      <c r="G64" s="62"/>
      <c r="H64" s="62">
        <f t="shared" si="4"/>
        <v>0</v>
      </c>
      <c r="I64" s="70">
        <f t="shared" si="5"/>
        <v>0</v>
      </c>
      <c r="J64" s="215" t="s">
        <v>54</v>
      </c>
      <c r="K64" s="216"/>
      <c r="L64" s="163" t="s">
        <v>312</v>
      </c>
    </row>
    <row r="65" spans="1:12" s="72" customFormat="1" ht="39.75" customHeight="1">
      <c r="A65" s="218" t="s">
        <v>321</v>
      </c>
      <c r="B65" s="212"/>
      <c r="C65" s="162">
        <v>63800</v>
      </c>
      <c r="D65" s="62"/>
      <c r="E65" s="62"/>
      <c r="F65" s="186"/>
      <c r="G65" s="62"/>
      <c r="H65" s="62">
        <f t="shared" si="4"/>
        <v>0</v>
      </c>
      <c r="I65" s="70">
        <f t="shared" si="5"/>
        <v>0</v>
      </c>
      <c r="J65" s="215" t="s">
        <v>54</v>
      </c>
      <c r="K65" s="216"/>
      <c r="L65" s="163" t="s">
        <v>313</v>
      </c>
    </row>
    <row r="66" spans="1:12" s="72" customFormat="1" ht="39.75" customHeight="1">
      <c r="A66" s="218" t="s">
        <v>322</v>
      </c>
      <c r="B66" s="212"/>
      <c r="C66" s="162">
        <v>118264</v>
      </c>
      <c r="D66" s="62"/>
      <c r="E66" s="62"/>
      <c r="F66" s="186"/>
      <c r="G66" s="62"/>
      <c r="H66" s="62">
        <f t="shared" si="4"/>
        <v>0</v>
      </c>
      <c r="I66" s="70">
        <f t="shared" si="5"/>
        <v>0</v>
      </c>
      <c r="J66" s="215" t="s">
        <v>54</v>
      </c>
      <c r="K66" s="216"/>
      <c r="L66" s="163" t="s">
        <v>314</v>
      </c>
    </row>
    <row r="67" spans="1:12" ht="28.5" customHeight="1">
      <c r="A67" s="284" t="s">
        <v>41</v>
      </c>
      <c r="B67" s="366" t="s">
        <v>42</v>
      </c>
      <c r="C67" s="74">
        <v>2817012</v>
      </c>
      <c r="D67" s="74"/>
      <c r="E67" s="74"/>
      <c r="F67" s="191"/>
      <c r="G67" s="75"/>
      <c r="H67" s="62">
        <f>SUM(D67:G67)</f>
        <v>0</v>
      </c>
      <c r="I67" s="70">
        <f>SUM(D67:G67)/C67</f>
        <v>0</v>
      </c>
      <c r="J67" s="319"/>
      <c r="K67" s="320"/>
      <c r="L67" s="24"/>
    </row>
    <row r="68" spans="1:12" ht="39.75" customHeight="1">
      <c r="A68" s="364" t="s">
        <v>43</v>
      </c>
      <c r="B68" s="365"/>
      <c r="C68" s="33">
        <f aca="true" t="shared" si="6" ref="C68:H68">SUM(C30:C67)</f>
        <v>19432000</v>
      </c>
      <c r="D68" s="33">
        <f t="shared" si="6"/>
        <v>0</v>
      </c>
      <c r="E68" s="33">
        <f>SUM(E30:E67)</f>
        <v>448717</v>
      </c>
      <c r="F68" s="192">
        <f t="shared" si="6"/>
        <v>10649311</v>
      </c>
      <c r="G68" s="33">
        <f t="shared" si="6"/>
        <v>0</v>
      </c>
      <c r="H68" s="33">
        <f t="shared" si="6"/>
        <v>11098028</v>
      </c>
      <c r="I68" s="34">
        <f>SUM(D68:G68)/C68</f>
        <v>0.5711212433100041</v>
      </c>
      <c r="J68" s="362"/>
      <c r="K68" s="362"/>
      <c r="L68" s="24"/>
    </row>
    <row r="69" spans="1:12" ht="39.75" customHeight="1">
      <c r="A69" s="227" t="s">
        <v>125</v>
      </c>
      <c r="B69" s="228"/>
      <c r="C69" s="228"/>
      <c r="D69" s="228"/>
      <c r="E69" s="228"/>
      <c r="F69" s="228"/>
      <c r="G69" s="228"/>
      <c r="H69" s="228"/>
      <c r="I69" s="228"/>
      <c r="J69" s="228"/>
      <c r="K69" s="229"/>
      <c r="L69" s="24"/>
    </row>
    <row r="70" spans="1:12" ht="33">
      <c r="A70" s="230" t="s">
        <v>233</v>
      </c>
      <c r="B70" s="231"/>
      <c r="C70" s="167">
        <v>150000</v>
      </c>
      <c r="D70" s="168"/>
      <c r="E70" s="168"/>
      <c r="F70" s="193"/>
      <c r="G70" s="168"/>
      <c r="H70" s="169">
        <f aca="true" t="shared" si="7" ref="H70:H76">SUM(D70:G70)</f>
        <v>0</v>
      </c>
      <c r="I70" s="170">
        <f aca="true" t="shared" si="8" ref="I70:I77">SUM(D70:G70)/C70</f>
        <v>0</v>
      </c>
      <c r="J70" s="235" t="s">
        <v>324</v>
      </c>
      <c r="K70" s="236"/>
      <c r="L70" s="125" t="s">
        <v>128</v>
      </c>
    </row>
    <row r="71" spans="1:12" ht="39.75" customHeight="1">
      <c r="A71" s="211" t="s">
        <v>234</v>
      </c>
      <c r="B71" s="212"/>
      <c r="C71" s="180">
        <v>205200</v>
      </c>
      <c r="D71" s="75"/>
      <c r="E71" s="74">
        <v>58900</v>
      </c>
      <c r="F71" s="191"/>
      <c r="G71" s="75"/>
      <c r="H71" s="62">
        <f t="shared" si="7"/>
        <v>58900</v>
      </c>
      <c r="I71" s="70">
        <f t="shared" si="8"/>
        <v>0.28703703703703703</v>
      </c>
      <c r="J71" s="237" t="s">
        <v>381</v>
      </c>
      <c r="K71" s="238"/>
      <c r="L71" s="125" t="s">
        <v>129</v>
      </c>
    </row>
    <row r="72" spans="1:12" ht="33">
      <c r="A72" s="211" t="s">
        <v>235</v>
      </c>
      <c r="B72" s="212"/>
      <c r="C72" s="120">
        <v>190000</v>
      </c>
      <c r="D72" s="30"/>
      <c r="E72" s="74">
        <v>189984</v>
      </c>
      <c r="F72" s="194"/>
      <c r="G72" s="30"/>
      <c r="H72" s="62">
        <f t="shared" si="7"/>
        <v>189984</v>
      </c>
      <c r="I72" s="70">
        <f t="shared" si="8"/>
        <v>0.9999157894736842</v>
      </c>
      <c r="J72" s="239" t="s">
        <v>296</v>
      </c>
      <c r="K72" s="240"/>
      <c r="L72" s="125" t="s">
        <v>129</v>
      </c>
    </row>
    <row r="73" spans="1:12" ht="33">
      <c r="A73" s="211" t="s">
        <v>236</v>
      </c>
      <c r="B73" s="212"/>
      <c r="C73" s="120">
        <v>79652</v>
      </c>
      <c r="D73" s="30"/>
      <c r="E73" s="29">
        <v>76988</v>
      </c>
      <c r="F73" s="194"/>
      <c r="G73" s="30"/>
      <c r="H73" s="62">
        <f t="shared" si="7"/>
        <v>76988</v>
      </c>
      <c r="I73" s="70">
        <f t="shared" si="8"/>
        <v>0.9665545121277558</v>
      </c>
      <c r="J73" s="239" t="s">
        <v>296</v>
      </c>
      <c r="K73" s="240"/>
      <c r="L73" s="125" t="s">
        <v>129</v>
      </c>
    </row>
    <row r="74" spans="1:12" ht="33">
      <c r="A74" s="211" t="s">
        <v>237</v>
      </c>
      <c r="B74" s="212"/>
      <c r="C74" s="120">
        <v>494400</v>
      </c>
      <c r="D74" s="30"/>
      <c r="E74" s="29">
        <v>491802</v>
      </c>
      <c r="F74" s="194"/>
      <c r="G74" s="30"/>
      <c r="H74" s="62">
        <f t="shared" si="7"/>
        <v>491802</v>
      </c>
      <c r="I74" s="70">
        <f t="shared" si="8"/>
        <v>0.994745145631068</v>
      </c>
      <c r="J74" s="239" t="s">
        <v>297</v>
      </c>
      <c r="K74" s="240"/>
      <c r="L74" s="125" t="s">
        <v>126</v>
      </c>
    </row>
    <row r="75" spans="1:12" ht="33">
      <c r="A75" s="211" t="s">
        <v>238</v>
      </c>
      <c r="B75" s="212"/>
      <c r="C75" s="120">
        <v>79082</v>
      </c>
      <c r="D75" s="30"/>
      <c r="E75" s="29">
        <v>76438</v>
      </c>
      <c r="F75" s="194"/>
      <c r="G75" s="30"/>
      <c r="H75" s="62">
        <f t="shared" si="7"/>
        <v>76438</v>
      </c>
      <c r="I75" s="70">
        <f t="shared" si="8"/>
        <v>0.9665663488530892</v>
      </c>
      <c r="J75" s="239" t="s">
        <v>296</v>
      </c>
      <c r="K75" s="240"/>
      <c r="L75" s="125" t="s">
        <v>130</v>
      </c>
    </row>
    <row r="76" spans="1:12" ht="33">
      <c r="A76" s="211" t="s">
        <v>239</v>
      </c>
      <c r="B76" s="212"/>
      <c r="C76" s="120">
        <v>265676</v>
      </c>
      <c r="D76" s="30"/>
      <c r="E76" s="29">
        <v>258639</v>
      </c>
      <c r="F76" s="194"/>
      <c r="G76" s="30"/>
      <c r="H76" s="62">
        <f t="shared" si="7"/>
        <v>258639</v>
      </c>
      <c r="I76" s="70">
        <f t="shared" si="8"/>
        <v>0.9735128502386365</v>
      </c>
      <c r="J76" s="239" t="s">
        <v>297</v>
      </c>
      <c r="K76" s="240"/>
      <c r="L76" s="125" t="s">
        <v>131</v>
      </c>
    </row>
    <row r="77" spans="1:12" ht="39.75" customHeight="1">
      <c r="A77" s="223" t="s">
        <v>43</v>
      </c>
      <c r="B77" s="224"/>
      <c r="C77" s="117">
        <f aca="true" t="shared" si="9" ref="C77:H77">SUM(C70:C76)</f>
        <v>1464010</v>
      </c>
      <c r="D77" s="117">
        <f t="shared" si="9"/>
        <v>0</v>
      </c>
      <c r="E77" s="117">
        <f t="shared" si="9"/>
        <v>1152751</v>
      </c>
      <c r="F77" s="118">
        <f t="shared" si="9"/>
        <v>0</v>
      </c>
      <c r="G77" s="118">
        <f t="shared" si="9"/>
        <v>0</v>
      </c>
      <c r="H77" s="117">
        <f t="shared" si="9"/>
        <v>1152751</v>
      </c>
      <c r="I77" s="119">
        <f t="shared" si="8"/>
        <v>0.7873928456772836</v>
      </c>
      <c r="J77" s="367"/>
      <c r="K77" s="368"/>
      <c r="L77" s="24"/>
    </row>
    <row r="78" spans="1:12" ht="37.5" customHeight="1">
      <c r="A78" s="271" t="s">
        <v>58</v>
      </c>
      <c r="B78" s="271"/>
      <c r="C78" s="271"/>
      <c r="D78" s="271"/>
      <c r="E78" s="271"/>
      <c r="F78" s="271"/>
      <c r="G78" s="271"/>
      <c r="H78" s="271"/>
      <c r="I78" s="271"/>
      <c r="J78" s="271"/>
      <c r="K78" s="271"/>
      <c r="L78" s="28"/>
    </row>
    <row r="79" spans="1:12" ht="33">
      <c r="A79" s="225" t="s">
        <v>92</v>
      </c>
      <c r="B79" s="226"/>
      <c r="C79" s="85">
        <v>1050000</v>
      </c>
      <c r="D79" s="116"/>
      <c r="E79" s="26"/>
      <c r="F79" s="195"/>
      <c r="G79" s="62"/>
      <c r="H79" s="26">
        <f>SUM(D79:G79)</f>
        <v>0</v>
      </c>
      <c r="I79" s="27">
        <f>SUM(D79:G79)/C79</f>
        <v>0</v>
      </c>
      <c r="J79" s="351" t="s">
        <v>93</v>
      </c>
      <c r="K79" s="351"/>
      <c r="L79" s="86" t="s">
        <v>55</v>
      </c>
    </row>
    <row r="80" spans="1:12" ht="33">
      <c r="A80" s="221" t="s">
        <v>94</v>
      </c>
      <c r="B80" s="221"/>
      <c r="C80" s="96">
        <v>260000</v>
      </c>
      <c r="D80" s="26"/>
      <c r="E80" s="26">
        <v>260000</v>
      </c>
      <c r="F80" s="195"/>
      <c r="G80" s="67"/>
      <c r="H80" s="26">
        <f>SUM(D80:G80)</f>
        <v>260000</v>
      </c>
      <c r="I80" s="27">
        <f>SUM(D80:G80)/C80</f>
        <v>1</v>
      </c>
      <c r="J80" s="308" t="s">
        <v>232</v>
      </c>
      <c r="K80" s="309"/>
      <c r="L80" s="86" t="s">
        <v>95</v>
      </c>
    </row>
    <row r="81" spans="1:12" ht="31.5" customHeight="1">
      <c r="A81" s="221" t="s">
        <v>222</v>
      </c>
      <c r="B81" s="222"/>
      <c r="C81" s="150">
        <v>1300000</v>
      </c>
      <c r="D81" s="26"/>
      <c r="E81" s="26"/>
      <c r="F81" s="195"/>
      <c r="G81" s="67"/>
      <c r="H81" s="26">
        <f aca="true" t="shared" si="10" ref="H81:H90">SUM(D81:G81)</f>
        <v>0</v>
      </c>
      <c r="I81" s="27">
        <f aca="true" t="shared" si="11" ref="I81:I90">SUM(D81:G81)/C81</f>
        <v>0</v>
      </c>
      <c r="J81" s="308" t="s">
        <v>54</v>
      </c>
      <c r="K81" s="309"/>
      <c r="L81" s="125" t="s">
        <v>173</v>
      </c>
    </row>
    <row r="82" spans="1:12" ht="27" customHeight="1">
      <c r="A82" s="221" t="s">
        <v>223</v>
      </c>
      <c r="B82" s="222"/>
      <c r="C82" s="150">
        <v>700000</v>
      </c>
      <c r="D82" s="26"/>
      <c r="E82" s="26"/>
      <c r="F82" s="195"/>
      <c r="G82" s="67"/>
      <c r="H82" s="26">
        <f t="shared" si="10"/>
        <v>0</v>
      </c>
      <c r="I82" s="27">
        <f t="shared" si="11"/>
        <v>0</v>
      </c>
      <c r="J82" s="308" t="s">
        <v>54</v>
      </c>
      <c r="K82" s="309"/>
      <c r="L82" s="125" t="s">
        <v>173</v>
      </c>
    </row>
    <row r="83" spans="1:12" ht="25.5" customHeight="1">
      <c r="A83" s="221" t="s">
        <v>224</v>
      </c>
      <c r="B83" s="222"/>
      <c r="C83" s="150">
        <v>745700</v>
      </c>
      <c r="D83" s="26"/>
      <c r="E83" s="26"/>
      <c r="F83" s="195">
        <v>118047</v>
      </c>
      <c r="G83" s="67"/>
      <c r="H83" s="26">
        <f t="shared" si="10"/>
        <v>118047</v>
      </c>
      <c r="I83" s="27">
        <f t="shared" si="11"/>
        <v>0.15830360734879978</v>
      </c>
      <c r="J83" s="308" t="s">
        <v>54</v>
      </c>
      <c r="K83" s="309"/>
      <c r="L83" s="125" t="s">
        <v>173</v>
      </c>
    </row>
    <row r="84" spans="1:12" ht="31.5" customHeight="1">
      <c r="A84" s="221" t="s">
        <v>225</v>
      </c>
      <c r="B84" s="222"/>
      <c r="C84" s="150">
        <v>1450000</v>
      </c>
      <c r="D84" s="26"/>
      <c r="E84" s="26"/>
      <c r="F84" s="195"/>
      <c r="G84" s="67"/>
      <c r="H84" s="26">
        <f t="shared" si="10"/>
        <v>0</v>
      </c>
      <c r="I84" s="27">
        <f t="shared" si="11"/>
        <v>0</v>
      </c>
      <c r="J84" s="308" t="s">
        <v>54</v>
      </c>
      <c r="K84" s="309"/>
      <c r="L84" s="125" t="s">
        <v>173</v>
      </c>
    </row>
    <row r="85" spans="1:12" ht="23.25" customHeight="1">
      <c r="A85" s="248" t="s">
        <v>226</v>
      </c>
      <c r="B85" s="222"/>
      <c r="C85" s="102">
        <v>860000</v>
      </c>
      <c r="D85" s="26"/>
      <c r="E85" s="26"/>
      <c r="F85" s="195"/>
      <c r="G85" s="67"/>
      <c r="H85" s="26">
        <f t="shared" si="10"/>
        <v>0</v>
      </c>
      <c r="I85" s="27">
        <f t="shared" si="11"/>
        <v>0</v>
      </c>
      <c r="J85" s="308" t="s">
        <v>54</v>
      </c>
      <c r="K85" s="309"/>
      <c r="L85" s="125" t="s">
        <v>173</v>
      </c>
    </row>
    <row r="86" spans="1:12" ht="30" customHeight="1">
      <c r="A86" s="221" t="s">
        <v>227</v>
      </c>
      <c r="B86" s="222"/>
      <c r="C86" s="151">
        <v>131700</v>
      </c>
      <c r="D86" s="26"/>
      <c r="E86" s="26"/>
      <c r="F86" s="195"/>
      <c r="G86" s="67"/>
      <c r="H86" s="26">
        <f t="shared" si="10"/>
        <v>0</v>
      </c>
      <c r="I86" s="27">
        <f t="shared" si="11"/>
        <v>0</v>
      </c>
      <c r="J86" s="308" t="s">
        <v>54</v>
      </c>
      <c r="K86" s="309"/>
      <c r="L86" s="125" t="s">
        <v>173</v>
      </c>
    </row>
    <row r="87" spans="1:12" ht="18.75" customHeight="1">
      <c r="A87" s="221" t="s">
        <v>228</v>
      </c>
      <c r="B87" s="222"/>
      <c r="C87" s="152">
        <v>271000</v>
      </c>
      <c r="D87" s="26"/>
      <c r="E87" s="26"/>
      <c r="F87" s="195"/>
      <c r="G87" s="67"/>
      <c r="H87" s="26">
        <f t="shared" si="10"/>
        <v>0</v>
      </c>
      <c r="I87" s="27">
        <f t="shared" si="11"/>
        <v>0</v>
      </c>
      <c r="J87" s="308" t="s">
        <v>54</v>
      </c>
      <c r="K87" s="309"/>
      <c r="L87" s="125" t="s">
        <v>174</v>
      </c>
    </row>
    <row r="88" spans="1:12" ht="27" customHeight="1">
      <c r="A88" s="221" t="s">
        <v>229</v>
      </c>
      <c r="B88" s="222"/>
      <c r="C88" s="152">
        <v>30000</v>
      </c>
      <c r="D88" s="26"/>
      <c r="E88" s="26"/>
      <c r="F88" s="195"/>
      <c r="G88" s="67"/>
      <c r="H88" s="26">
        <f t="shared" si="10"/>
        <v>0</v>
      </c>
      <c r="I88" s="27">
        <f t="shared" si="11"/>
        <v>0</v>
      </c>
      <c r="J88" s="308" t="s">
        <v>54</v>
      </c>
      <c r="K88" s="309"/>
      <c r="L88" s="125" t="s">
        <v>175</v>
      </c>
    </row>
    <row r="89" spans="1:12" ht="39.75" customHeight="1">
      <c r="A89" s="221" t="s">
        <v>230</v>
      </c>
      <c r="B89" s="222"/>
      <c r="C89" s="152">
        <v>20000</v>
      </c>
      <c r="D89" s="26"/>
      <c r="E89" s="26"/>
      <c r="F89" s="195"/>
      <c r="G89" s="67"/>
      <c r="H89" s="26">
        <f t="shared" si="10"/>
        <v>0</v>
      </c>
      <c r="I89" s="27">
        <f t="shared" si="11"/>
        <v>0</v>
      </c>
      <c r="J89" s="308" t="s">
        <v>54</v>
      </c>
      <c r="K89" s="309"/>
      <c r="L89" s="125" t="s">
        <v>176</v>
      </c>
    </row>
    <row r="90" spans="1:12" ht="24" customHeight="1">
      <c r="A90" s="221" t="s">
        <v>231</v>
      </c>
      <c r="B90" s="222"/>
      <c r="C90" s="152">
        <v>29600</v>
      </c>
      <c r="D90" s="26"/>
      <c r="E90" s="26"/>
      <c r="F90" s="195"/>
      <c r="G90" s="67"/>
      <c r="H90" s="26">
        <f t="shared" si="10"/>
        <v>0</v>
      </c>
      <c r="I90" s="27">
        <f t="shared" si="11"/>
        <v>0</v>
      </c>
      <c r="J90" s="308" t="s">
        <v>54</v>
      </c>
      <c r="K90" s="309"/>
      <c r="L90" s="125" t="s">
        <v>172</v>
      </c>
    </row>
    <row r="91" spans="1:12" s="37" customFormat="1" ht="30" customHeight="1">
      <c r="A91" s="312" t="s">
        <v>61</v>
      </c>
      <c r="B91" s="313" t="s">
        <v>62</v>
      </c>
      <c r="C91" s="29">
        <v>20000</v>
      </c>
      <c r="D91" s="26"/>
      <c r="E91" s="26"/>
      <c r="F91" s="195"/>
      <c r="G91" s="62"/>
      <c r="H91" s="26">
        <f>SUM(D91:G91)</f>
        <v>0</v>
      </c>
      <c r="I91" s="88">
        <f>SUM(D91:G91)/C91</f>
        <v>0</v>
      </c>
      <c r="J91" s="348"/>
      <c r="K91" s="349"/>
      <c r="L91" s="36"/>
    </row>
    <row r="92" spans="1:12" ht="31.5" customHeight="1">
      <c r="A92" s="263" t="s">
        <v>43</v>
      </c>
      <c r="B92" s="321"/>
      <c r="C92" s="124">
        <f aca="true" t="shared" si="12" ref="C92:H92">SUM(C79:C91)</f>
        <v>6868000</v>
      </c>
      <c r="D92" s="124">
        <f t="shared" si="12"/>
        <v>0</v>
      </c>
      <c r="E92" s="124">
        <f t="shared" si="12"/>
        <v>260000</v>
      </c>
      <c r="F92" s="196">
        <f t="shared" si="12"/>
        <v>118047</v>
      </c>
      <c r="G92" s="124">
        <f t="shared" si="12"/>
        <v>0</v>
      </c>
      <c r="H92" s="124">
        <f t="shared" si="12"/>
        <v>378047</v>
      </c>
      <c r="I92" s="35">
        <f>SUM(D92:G92)/C92</f>
        <v>0.055044700058241115</v>
      </c>
      <c r="J92" s="346"/>
      <c r="K92" s="347"/>
      <c r="L92" s="24"/>
    </row>
    <row r="93" spans="1:12" ht="31.5" customHeight="1">
      <c r="A93" s="271" t="s">
        <v>124</v>
      </c>
      <c r="B93" s="271"/>
      <c r="C93" s="271"/>
      <c r="D93" s="271"/>
      <c r="E93" s="271"/>
      <c r="F93" s="271"/>
      <c r="G93" s="271"/>
      <c r="H93" s="271"/>
      <c r="I93" s="271"/>
      <c r="J93" s="271"/>
      <c r="K93" s="271"/>
      <c r="L93" s="24"/>
    </row>
    <row r="94" spans="1:12" ht="31.5" customHeight="1">
      <c r="A94" s="221" t="s">
        <v>219</v>
      </c>
      <c r="B94" s="222"/>
      <c r="C94" s="120">
        <v>1000000</v>
      </c>
      <c r="D94" s="30"/>
      <c r="E94" s="30"/>
      <c r="F94" s="194"/>
      <c r="G94" s="30"/>
      <c r="H94" s="26">
        <f>SUM(D94:G94)</f>
        <v>0</v>
      </c>
      <c r="I94" s="88">
        <f>SUM(D94:G94)/C94</f>
        <v>0</v>
      </c>
      <c r="J94" s="239" t="s">
        <v>300</v>
      </c>
      <c r="K94" s="240"/>
      <c r="L94" s="125" t="s">
        <v>132</v>
      </c>
    </row>
    <row r="95" spans="1:12" ht="31.5" customHeight="1">
      <c r="A95" s="221" t="s">
        <v>220</v>
      </c>
      <c r="B95" s="222"/>
      <c r="C95" s="130">
        <v>300000</v>
      </c>
      <c r="D95" s="30"/>
      <c r="E95" s="30"/>
      <c r="F95" s="197">
        <v>285000</v>
      </c>
      <c r="G95" s="30"/>
      <c r="H95" s="26">
        <f>SUM(D95:G95)</f>
        <v>285000</v>
      </c>
      <c r="I95" s="88">
        <f>SUM(D95:G95)/C95</f>
        <v>0.95</v>
      </c>
      <c r="J95" s="239" t="s">
        <v>354</v>
      </c>
      <c r="K95" s="240"/>
      <c r="L95" s="125" t="s">
        <v>133</v>
      </c>
    </row>
    <row r="96" spans="1:12" ht="31.5" customHeight="1">
      <c r="A96" s="221" t="s">
        <v>221</v>
      </c>
      <c r="B96" s="222"/>
      <c r="C96" s="129">
        <v>95000</v>
      </c>
      <c r="D96" s="30"/>
      <c r="E96" s="74">
        <v>95000</v>
      </c>
      <c r="F96" s="194"/>
      <c r="G96" s="30"/>
      <c r="H96" s="26">
        <f>SUM(D96:G96)</f>
        <v>95000</v>
      </c>
      <c r="I96" s="88">
        <f>SUM(D96:G96)/C96</f>
        <v>1</v>
      </c>
      <c r="J96" s="239" t="s">
        <v>301</v>
      </c>
      <c r="K96" s="240"/>
      <c r="L96" s="125" t="s">
        <v>134</v>
      </c>
    </row>
    <row r="97" spans="1:12" ht="48" customHeight="1">
      <c r="A97" s="221" t="s">
        <v>335</v>
      </c>
      <c r="B97" s="278"/>
      <c r="C97" s="129">
        <v>3824025</v>
      </c>
      <c r="D97" s="30"/>
      <c r="E97" s="29">
        <v>3824025</v>
      </c>
      <c r="F97" s="194"/>
      <c r="G97" s="30"/>
      <c r="H97" s="26">
        <f>SUM(D97:G97)</f>
        <v>3824025</v>
      </c>
      <c r="I97" s="88">
        <f>SUM(D97:G97)/C97</f>
        <v>1</v>
      </c>
      <c r="J97" s="237" t="s">
        <v>302</v>
      </c>
      <c r="K97" s="238"/>
      <c r="L97" s="125" t="s">
        <v>135</v>
      </c>
    </row>
    <row r="98" spans="1:12" ht="25.5" customHeight="1">
      <c r="A98" s="223" t="s">
        <v>43</v>
      </c>
      <c r="B98" s="224"/>
      <c r="C98" s="117">
        <f>SUM(C94:C97)</f>
        <v>5219025</v>
      </c>
      <c r="D98" s="117">
        <f>SUM(D94:D97)</f>
        <v>0</v>
      </c>
      <c r="E98" s="117">
        <f>SUM(E94:E97)</f>
        <v>3919025</v>
      </c>
      <c r="F98" s="118">
        <f>SUM(F94:F97)</f>
        <v>285000</v>
      </c>
      <c r="G98" s="117">
        <f>SUM(G94:G97)</f>
        <v>0</v>
      </c>
      <c r="H98" s="126">
        <f>SUM(D98:G98)</f>
        <v>4204025</v>
      </c>
      <c r="I98" s="127">
        <f>SUM(D98:G98)/C98</f>
        <v>0.8055192301244006</v>
      </c>
      <c r="J98" s="279"/>
      <c r="K98" s="279"/>
      <c r="L98" s="128"/>
    </row>
    <row r="99" spans="1:12" s="77" customFormat="1" ht="41.25" customHeight="1">
      <c r="A99" s="291" t="s">
        <v>46</v>
      </c>
      <c r="B99" s="375"/>
      <c r="C99" s="369"/>
      <c r="D99" s="370"/>
      <c r="E99" s="370"/>
      <c r="F99" s="370"/>
      <c r="G99" s="370"/>
      <c r="H99" s="370"/>
      <c r="I99" s="370"/>
      <c r="J99" s="370"/>
      <c r="K99" s="371"/>
      <c r="L99" s="71"/>
    </row>
    <row r="100" spans="1:12" s="77" customFormat="1" ht="42" customHeight="1">
      <c r="A100" s="372" t="s">
        <v>79</v>
      </c>
      <c r="B100" s="372"/>
      <c r="C100" s="85">
        <v>5000000</v>
      </c>
      <c r="D100" s="74"/>
      <c r="E100" s="74">
        <v>1886604</v>
      </c>
      <c r="F100" s="89">
        <v>2067000</v>
      </c>
      <c r="G100" s="61"/>
      <c r="H100" s="62">
        <f aca="true" t="shared" si="13" ref="H100:H152">SUM(D100:G100)</f>
        <v>3953604</v>
      </c>
      <c r="I100" s="70">
        <f aca="true" t="shared" si="14" ref="I100:I153">SUM(D100:G100)/C100</f>
        <v>0.7907208</v>
      </c>
      <c r="J100" s="258" t="s">
        <v>328</v>
      </c>
      <c r="K100" s="258"/>
      <c r="L100" s="86" t="s">
        <v>56</v>
      </c>
    </row>
    <row r="101" spans="1:12" s="77" customFormat="1" ht="48" customHeight="1">
      <c r="A101" s="372" t="s">
        <v>96</v>
      </c>
      <c r="B101" s="372"/>
      <c r="C101" s="85">
        <v>751000</v>
      </c>
      <c r="D101" s="74"/>
      <c r="E101" s="74">
        <v>751000</v>
      </c>
      <c r="F101" s="89"/>
      <c r="G101" s="61"/>
      <c r="H101" s="62">
        <f t="shared" si="13"/>
        <v>751000</v>
      </c>
      <c r="I101" s="70">
        <f t="shared" si="14"/>
        <v>1</v>
      </c>
      <c r="J101" s="258" t="s">
        <v>283</v>
      </c>
      <c r="K101" s="258"/>
      <c r="L101" s="81" t="s">
        <v>56</v>
      </c>
    </row>
    <row r="102" spans="1:12" s="72" customFormat="1" ht="45" customHeight="1">
      <c r="A102" s="373" t="s">
        <v>80</v>
      </c>
      <c r="B102" s="374"/>
      <c r="C102" s="85">
        <v>185640207</v>
      </c>
      <c r="D102" s="76">
        <v>185640207</v>
      </c>
      <c r="E102" s="61"/>
      <c r="F102" s="89"/>
      <c r="G102" s="61"/>
      <c r="H102" s="62">
        <f t="shared" si="13"/>
        <v>185640207</v>
      </c>
      <c r="I102" s="70">
        <f t="shared" si="14"/>
        <v>1</v>
      </c>
      <c r="J102" s="258" t="s">
        <v>122</v>
      </c>
      <c r="K102" s="258"/>
      <c r="L102" s="81" t="s">
        <v>56</v>
      </c>
    </row>
    <row r="103" spans="1:12" s="72" customFormat="1" ht="31.5" customHeight="1">
      <c r="A103" s="310" t="s">
        <v>81</v>
      </c>
      <c r="B103" s="311"/>
      <c r="C103" s="85">
        <v>16970000</v>
      </c>
      <c r="D103" s="62">
        <v>5612260</v>
      </c>
      <c r="E103" s="62">
        <v>10870775</v>
      </c>
      <c r="F103" s="186">
        <v>486965</v>
      </c>
      <c r="G103" s="62"/>
      <c r="H103" s="62">
        <f t="shared" si="13"/>
        <v>16970000</v>
      </c>
      <c r="I103" s="70">
        <f t="shared" si="14"/>
        <v>1</v>
      </c>
      <c r="J103" s="258" t="s">
        <v>364</v>
      </c>
      <c r="K103" s="258"/>
      <c r="L103" s="81" t="s">
        <v>56</v>
      </c>
    </row>
    <row r="104" spans="1:12" s="72" customFormat="1" ht="39.75" customHeight="1">
      <c r="A104" s="310" t="s">
        <v>82</v>
      </c>
      <c r="B104" s="311"/>
      <c r="C104" s="85">
        <v>25000000</v>
      </c>
      <c r="D104" s="62">
        <v>0</v>
      </c>
      <c r="E104" s="62">
        <v>25000000</v>
      </c>
      <c r="F104" s="186"/>
      <c r="G104" s="62"/>
      <c r="H104" s="62">
        <f t="shared" si="13"/>
        <v>25000000</v>
      </c>
      <c r="I104" s="70">
        <f t="shared" si="14"/>
        <v>1</v>
      </c>
      <c r="J104" s="258" t="s">
        <v>288</v>
      </c>
      <c r="K104" s="258"/>
      <c r="L104" s="81" t="s">
        <v>56</v>
      </c>
    </row>
    <row r="105" spans="1:12" s="72" customFormat="1" ht="54.75" customHeight="1">
      <c r="A105" s="310" t="s">
        <v>83</v>
      </c>
      <c r="B105" s="311"/>
      <c r="C105" s="85">
        <v>53849000</v>
      </c>
      <c r="D105" s="62">
        <v>49771067</v>
      </c>
      <c r="E105" s="67">
        <v>4077933</v>
      </c>
      <c r="F105" s="186"/>
      <c r="G105" s="62"/>
      <c r="H105" s="62">
        <f t="shared" si="13"/>
        <v>53849000</v>
      </c>
      <c r="I105" s="70">
        <f t="shared" si="14"/>
        <v>1</v>
      </c>
      <c r="J105" s="258" t="s">
        <v>289</v>
      </c>
      <c r="K105" s="258"/>
      <c r="L105" s="81" t="s">
        <v>56</v>
      </c>
    </row>
    <row r="106" spans="1:12" s="72" customFormat="1" ht="39.75" customHeight="1">
      <c r="A106" s="310" t="s">
        <v>84</v>
      </c>
      <c r="B106" s="311"/>
      <c r="C106" s="85">
        <v>19356000</v>
      </c>
      <c r="D106" s="62">
        <v>13476234</v>
      </c>
      <c r="E106" s="67">
        <v>5879766</v>
      </c>
      <c r="F106" s="186"/>
      <c r="G106" s="62"/>
      <c r="H106" s="62">
        <f t="shared" si="13"/>
        <v>19356000</v>
      </c>
      <c r="I106" s="70">
        <f t="shared" si="14"/>
        <v>1</v>
      </c>
      <c r="J106" s="258" t="s">
        <v>283</v>
      </c>
      <c r="K106" s="258"/>
      <c r="L106" s="81" t="s">
        <v>56</v>
      </c>
    </row>
    <row r="107" spans="1:12" s="72" customFormat="1" ht="30" customHeight="1">
      <c r="A107" s="286" t="s">
        <v>97</v>
      </c>
      <c r="B107" s="324"/>
      <c r="C107" s="96">
        <v>502000</v>
      </c>
      <c r="D107" s="62">
        <v>20000</v>
      </c>
      <c r="E107" s="67">
        <v>60263</v>
      </c>
      <c r="F107" s="186">
        <v>131586</v>
      </c>
      <c r="G107" s="62"/>
      <c r="H107" s="62">
        <f t="shared" si="13"/>
        <v>211849</v>
      </c>
      <c r="I107" s="70">
        <f t="shared" si="14"/>
        <v>0.42200996015936254</v>
      </c>
      <c r="J107" s="244" t="s">
        <v>68</v>
      </c>
      <c r="K107" s="244"/>
      <c r="L107" s="81" t="s">
        <v>56</v>
      </c>
    </row>
    <row r="108" spans="1:12" s="72" customFormat="1" ht="29.25" customHeight="1">
      <c r="A108" s="211" t="s">
        <v>98</v>
      </c>
      <c r="B108" s="212"/>
      <c r="C108" s="84">
        <v>1639360</v>
      </c>
      <c r="D108" s="62"/>
      <c r="E108" s="67">
        <v>379160</v>
      </c>
      <c r="F108" s="186">
        <v>417040</v>
      </c>
      <c r="G108" s="62"/>
      <c r="H108" s="62">
        <f t="shared" si="13"/>
        <v>796200</v>
      </c>
      <c r="I108" s="70">
        <f t="shared" si="14"/>
        <v>0.48567733749756004</v>
      </c>
      <c r="J108" s="244" t="s">
        <v>112</v>
      </c>
      <c r="K108" s="244"/>
      <c r="L108" s="81" t="s">
        <v>56</v>
      </c>
    </row>
    <row r="109" spans="1:12" s="72" customFormat="1" ht="39.75" customHeight="1">
      <c r="A109" s="213" t="s">
        <v>99</v>
      </c>
      <c r="B109" s="282"/>
      <c r="C109" s="84">
        <v>527336</v>
      </c>
      <c r="D109" s="62">
        <v>75000</v>
      </c>
      <c r="E109" s="67">
        <v>135200</v>
      </c>
      <c r="F109" s="186">
        <v>115200</v>
      </c>
      <c r="G109" s="62"/>
      <c r="H109" s="62">
        <f t="shared" si="13"/>
        <v>325400</v>
      </c>
      <c r="I109" s="70">
        <f t="shared" si="14"/>
        <v>0.6170638833684785</v>
      </c>
      <c r="J109" s="244" t="s">
        <v>69</v>
      </c>
      <c r="K109" s="244"/>
      <c r="L109" s="81" t="s">
        <v>56</v>
      </c>
    </row>
    <row r="110" spans="1:12" s="72" customFormat="1" ht="39.75" customHeight="1">
      <c r="A110" s="213" t="s">
        <v>100</v>
      </c>
      <c r="B110" s="282"/>
      <c r="C110" s="84">
        <v>5600000</v>
      </c>
      <c r="D110" s="62">
        <v>480413</v>
      </c>
      <c r="E110" s="67">
        <v>2180314</v>
      </c>
      <c r="F110" s="186">
        <v>1249312</v>
      </c>
      <c r="G110" s="62"/>
      <c r="H110" s="62">
        <f t="shared" si="13"/>
        <v>3910039</v>
      </c>
      <c r="I110" s="70">
        <f t="shared" si="14"/>
        <v>0.69822125</v>
      </c>
      <c r="J110" s="244" t="s">
        <v>67</v>
      </c>
      <c r="K110" s="244"/>
      <c r="L110" s="81" t="s">
        <v>56</v>
      </c>
    </row>
    <row r="111" spans="1:12" s="72" customFormat="1" ht="39.75" customHeight="1">
      <c r="A111" s="213" t="s">
        <v>101</v>
      </c>
      <c r="B111" s="282"/>
      <c r="C111" s="84">
        <v>299440</v>
      </c>
      <c r="D111" s="62"/>
      <c r="E111" s="62">
        <v>29450</v>
      </c>
      <c r="F111" s="186">
        <v>55500</v>
      </c>
      <c r="G111" s="62"/>
      <c r="H111" s="62">
        <f t="shared" si="13"/>
        <v>84950</v>
      </c>
      <c r="I111" s="70">
        <f t="shared" si="14"/>
        <v>0.28369623296820734</v>
      </c>
      <c r="J111" s="244" t="s">
        <v>70</v>
      </c>
      <c r="K111" s="244"/>
      <c r="L111" s="81" t="s">
        <v>56</v>
      </c>
    </row>
    <row r="112" spans="1:12" s="72" customFormat="1" ht="39.75" customHeight="1">
      <c r="A112" s="211" t="s">
        <v>102</v>
      </c>
      <c r="B112" s="212"/>
      <c r="C112" s="84">
        <v>4414100</v>
      </c>
      <c r="D112" s="62"/>
      <c r="E112" s="62">
        <v>1028826</v>
      </c>
      <c r="F112" s="186">
        <v>1067764</v>
      </c>
      <c r="G112" s="62"/>
      <c r="H112" s="62">
        <f t="shared" si="13"/>
        <v>2096590</v>
      </c>
      <c r="I112" s="70">
        <f t="shared" si="14"/>
        <v>0.4749756462245984</v>
      </c>
      <c r="J112" s="244" t="s">
        <v>71</v>
      </c>
      <c r="K112" s="244"/>
      <c r="L112" s="81" t="s">
        <v>56</v>
      </c>
    </row>
    <row r="113" spans="1:12" s="72" customFormat="1" ht="39.75" customHeight="1">
      <c r="A113" s="213" t="s">
        <v>103</v>
      </c>
      <c r="B113" s="282"/>
      <c r="C113" s="84">
        <v>4467920</v>
      </c>
      <c r="D113" s="62"/>
      <c r="E113" s="62">
        <v>309295</v>
      </c>
      <c r="F113" s="186">
        <v>775455</v>
      </c>
      <c r="G113" s="62"/>
      <c r="H113" s="62">
        <f t="shared" si="13"/>
        <v>1084750</v>
      </c>
      <c r="I113" s="70">
        <f t="shared" si="14"/>
        <v>0.24278635248616806</v>
      </c>
      <c r="J113" s="244" t="s">
        <v>76</v>
      </c>
      <c r="K113" s="244"/>
      <c r="L113" s="81" t="s">
        <v>56</v>
      </c>
    </row>
    <row r="114" spans="1:12" s="72" customFormat="1" ht="39.75" customHeight="1">
      <c r="A114" s="280" t="s">
        <v>104</v>
      </c>
      <c r="B114" s="281"/>
      <c r="C114" s="84">
        <v>940000</v>
      </c>
      <c r="D114" s="62"/>
      <c r="E114" s="62">
        <v>212000</v>
      </c>
      <c r="F114" s="186">
        <v>260200</v>
      </c>
      <c r="G114" s="62"/>
      <c r="H114" s="62">
        <f t="shared" si="13"/>
        <v>472200</v>
      </c>
      <c r="I114" s="70">
        <f t="shared" si="14"/>
        <v>0.5023404255319149</v>
      </c>
      <c r="J114" s="244" t="s">
        <v>54</v>
      </c>
      <c r="K114" s="244"/>
      <c r="L114" s="81" t="s">
        <v>56</v>
      </c>
    </row>
    <row r="115" spans="1:12" s="72" customFormat="1" ht="39.75" customHeight="1">
      <c r="A115" s="306" t="s">
        <v>105</v>
      </c>
      <c r="B115" s="307"/>
      <c r="C115" s="99">
        <v>586640</v>
      </c>
      <c r="D115" s="62"/>
      <c r="E115" s="62"/>
      <c r="F115" s="186"/>
      <c r="G115" s="62"/>
      <c r="H115" s="62">
        <f t="shared" si="13"/>
        <v>0</v>
      </c>
      <c r="I115" s="70">
        <f t="shared" si="14"/>
        <v>0</v>
      </c>
      <c r="J115" s="244" t="s">
        <v>77</v>
      </c>
      <c r="K115" s="244"/>
      <c r="L115" s="98" t="s">
        <v>63</v>
      </c>
    </row>
    <row r="116" spans="1:12" s="72" customFormat="1" ht="39.75" customHeight="1">
      <c r="A116" s="211" t="s">
        <v>106</v>
      </c>
      <c r="B116" s="212"/>
      <c r="C116" s="85">
        <v>553000</v>
      </c>
      <c r="D116" s="62"/>
      <c r="E116" s="62"/>
      <c r="F116" s="186"/>
      <c r="G116" s="62"/>
      <c r="H116" s="62">
        <f t="shared" si="13"/>
        <v>0</v>
      </c>
      <c r="I116" s="70">
        <f t="shared" si="14"/>
        <v>0</v>
      </c>
      <c r="J116" s="244" t="s">
        <v>78</v>
      </c>
      <c r="K116" s="244"/>
      <c r="L116" s="81" t="s">
        <v>66</v>
      </c>
    </row>
    <row r="117" spans="1:12" s="72" customFormat="1" ht="39.75" customHeight="1">
      <c r="A117" s="213" t="s">
        <v>107</v>
      </c>
      <c r="B117" s="282"/>
      <c r="C117" s="85">
        <v>403200</v>
      </c>
      <c r="D117" s="62"/>
      <c r="E117" s="62">
        <v>89400</v>
      </c>
      <c r="F117" s="186">
        <v>106200</v>
      </c>
      <c r="G117" s="62"/>
      <c r="H117" s="62">
        <f t="shared" si="13"/>
        <v>195600</v>
      </c>
      <c r="I117" s="70">
        <f t="shared" si="14"/>
        <v>0.4851190476190476</v>
      </c>
      <c r="J117" s="244" t="s">
        <v>1</v>
      </c>
      <c r="K117" s="244"/>
      <c r="L117" s="86" t="s">
        <v>64</v>
      </c>
    </row>
    <row r="118" spans="1:12" s="72" customFormat="1" ht="39.75" customHeight="1">
      <c r="A118" s="280" t="s">
        <v>108</v>
      </c>
      <c r="B118" s="281"/>
      <c r="C118" s="85">
        <v>444400</v>
      </c>
      <c r="D118" s="62"/>
      <c r="E118" s="62"/>
      <c r="F118" s="186"/>
      <c r="G118" s="62"/>
      <c r="H118" s="62">
        <f t="shared" si="13"/>
        <v>0</v>
      </c>
      <c r="I118" s="70">
        <f t="shared" si="14"/>
        <v>0</v>
      </c>
      <c r="J118" s="244" t="s">
        <v>1</v>
      </c>
      <c r="K118" s="244"/>
      <c r="L118" s="86" t="s">
        <v>113</v>
      </c>
    </row>
    <row r="119" spans="1:12" s="72" customFormat="1" ht="39.75" customHeight="1">
      <c r="A119" s="288" t="s">
        <v>109</v>
      </c>
      <c r="B119" s="289"/>
      <c r="C119" s="85">
        <v>767520</v>
      </c>
      <c r="D119" s="62"/>
      <c r="E119" s="62"/>
      <c r="F119" s="89">
        <v>386760</v>
      </c>
      <c r="G119" s="61"/>
      <c r="H119" s="62">
        <f t="shared" si="13"/>
        <v>386760</v>
      </c>
      <c r="I119" s="70">
        <f t="shared" si="14"/>
        <v>0.5039086929330832</v>
      </c>
      <c r="J119" s="244" t="s">
        <v>78</v>
      </c>
      <c r="K119" s="244"/>
      <c r="L119" s="86" t="s">
        <v>114</v>
      </c>
    </row>
    <row r="120" spans="1:12" s="72" customFormat="1" ht="39.75" customHeight="1">
      <c r="A120" s="213" t="s">
        <v>110</v>
      </c>
      <c r="B120" s="282"/>
      <c r="C120" s="85">
        <v>900000</v>
      </c>
      <c r="D120" s="62"/>
      <c r="E120" s="62">
        <v>177500</v>
      </c>
      <c r="F120" s="89">
        <v>253222</v>
      </c>
      <c r="G120" s="63"/>
      <c r="H120" s="62">
        <f t="shared" si="13"/>
        <v>430722</v>
      </c>
      <c r="I120" s="70">
        <f t="shared" si="14"/>
        <v>0.47858</v>
      </c>
      <c r="J120" s="244" t="s">
        <v>78</v>
      </c>
      <c r="K120" s="244"/>
      <c r="L120" s="86" t="s">
        <v>47</v>
      </c>
    </row>
    <row r="121" spans="1:12" s="72" customFormat="1" ht="39.75" customHeight="1">
      <c r="A121" s="280" t="s">
        <v>111</v>
      </c>
      <c r="B121" s="281"/>
      <c r="C121" s="85">
        <v>889200</v>
      </c>
      <c r="D121" s="62"/>
      <c r="E121" s="76">
        <v>222519</v>
      </c>
      <c r="F121" s="89">
        <v>223578</v>
      </c>
      <c r="G121" s="61"/>
      <c r="H121" s="62">
        <f t="shared" si="13"/>
        <v>446097</v>
      </c>
      <c r="I121" s="70">
        <f t="shared" si="14"/>
        <v>0.5016835357624831</v>
      </c>
      <c r="J121" s="244" t="s">
        <v>54</v>
      </c>
      <c r="K121" s="244"/>
      <c r="L121" s="86" t="s">
        <v>65</v>
      </c>
    </row>
    <row r="122" spans="1:12" s="72" customFormat="1" ht="39.75" customHeight="1">
      <c r="A122" s="286" t="s">
        <v>255</v>
      </c>
      <c r="B122" s="287"/>
      <c r="C122" s="84">
        <v>76800</v>
      </c>
      <c r="D122" s="62"/>
      <c r="E122" s="61"/>
      <c r="F122" s="89">
        <v>72790</v>
      </c>
      <c r="G122" s="61"/>
      <c r="H122" s="62">
        <f t="shared" si="13"/>
        <v>72790</v>
      </c>
      <c r="I122" s="70">
        <f t="shared" si="14"/>
        <v>0.9477864583333333</v>
      </c>
      <c r="J122" s="244" t="s">
        <v>356</v>
      </c>
      <c r="K122" s="244"/>
      <c r="L122" s="125" t="s">
        <v>177</v>
      </c>
    </row>
    <row r="123" spans="1:12" s="72" customFormat="1" ht="39.75" customHeight="1">
      <c r="A123" s="211" t="s">
        <v>256</v>
      </c>
      <c r="B123" s="214"/>
      <c r="C123" s="84">
        <v>400000</v>
      </c>
      <c r="D123" s="62"/>
      <c r="E123" s="61"/>
      <c r="F123" s="89"/>
      <c r="G123" s="61"/>
      <c r="H123" s="62">
        <f t="shared" si="13"/>
        <v>0</v>
      </c>
      <c r="I123" s="70">
        <f t="shared" si="14"/>
        <v>0</v>
      </c>
      <c r="J123" s="244" t="s">
        <v>54</v>
      </c>
      <c r="K123" s="244"/>
      <c r="L123" s="125" t="s">
        <v>177</v>
      </c>
    </row>
    <row r="124" spans="1:12" s="72" customFormat="1" ht="39.75" customHeight="1">
      <c r="A124" s="213" t="s">
        <v>257</v>
      </c>
      <c r="B124" s="214"/>
      <c r="C124" s="84">
        <v>1250000</v>
      </c>
      <c r="D124" s="62"/>
      <c r="E124" s="76">
        <v>69560</v>
      </c>
      <c r="F124" s="89">
        <v>487757</v>
      </c>
      <c r="G124" s="61"/>
      <c r="H124" s="62">
        <f t="shared" si="13"/>
        <v>557317</v>
      </c>
      <c r="I124" s="70">
        <f t="shared" si="14"/>
        <v>0.4458536</v>
      </c>
      <c r="J124" s="244" t="s">
        <v>54</v>
      </c>
      <c r="K124" s="244"/>
      <c r="L124" s="125" t="s">
        <v>177</v>
      </c>
    </row>
    <row r="125" spans="1:12" s="72" customFormat="1" ht="39.75" customHeight="1">
      <c r="A125" s="211" t="s">
        <v>258</v>
      </c>
      <c r="B125" s="214"/>
      <c r="C125" s="85">
        <v>98520</v>
      </c>
      <c r="D125" s="62"/>
      <c r="E125" s="61"/>
      <c r="F125" s="89">
        <v>98520</v>
      </c>
      <c r="G125" s="61"/>
      <c r="H125" s="62">
        <f t="shared" si="13"/>
        <v>98520</v>
      </c>
      <c r="I125" s="70">
        <f t="shared" si="14"/>
        <v>1</v>
      </c>
      <c r="J125" s="244" t="s">
        <v>356</v>
      </c>
      <c r="K125" s="244"/>
      <c r="L125" s="81" t="s">
        <v>178</v>
      </c>
    </row>
    <row r="126" spans="1:12" s="72" customFormat="1" ht="39.75" customHeight="1">
      <c r="A126" s="211" t="s">
        <v>259</v>
      </c>
      <c r="B126" s="214"/>
      <c r="C126" s="85">
        <v>196800</v>
      </c>
      <c r="D126" s="62"/>
      <c r="E126" s="61"/>
      <c r="F126" s="89"/>
      <c r="G126" s="61"/>
      <c r="H126" s="62">
        <f t="shared" si="13"/>
        <v>0</v>
      </c>
      <c r="I126" s="70">
        <f t="shared" si="14"/>
        <v>0</v>
      </c>
      <c r="J126" s="244" t="s">
        <v>54</v>
      </c>
      <c r="K126" s="244"/>
      <c r="L126" s="81" t="s">
        <v>178</v>
      </c>
    </row>
    <row r="127" spans="1:12" s="72" customFormat="1" ht="39.75" customHeight="1">
      <c r="A127" s="211" t="s">
        <v>260</v>
      </c>
      <c r="B127" s="214"/>
      <c r="C127" s="85">
        <v>71600</v>
      </c>
      <c r="D127" s="62"/>
      <c r="E127" s="61"/>
      <c r="F127" s="89">
        <v>71600</v>
      </c>
      <c r="G127" s="61"/>
      <c r="H127" s="62">
        <f t="shared" si="13"/>
        <v>71600</v>
      </c>
      <c r="I127" s="70">
        <f t="shared" si="14"/>
        <v>1</v>
      </c>
      <c r="J127" s="244" t="s">
        <v>356</v>
      </c>
      <c r="K127" s="244"/>
      <c r="L127" s="81" t="s">
        <v>178</v>
      </c>
    </row>
    <row r="128" spans="1:12" s="72" customFormat="1" ht="39.75" customHeight="1">
      <c r="A128" s="213" t="s">
        <v>261</v>
      </c>
      <c r="B128" s="214"/>
      <c r="C128" s="85">
        <v>64000</v>
      </c>
      <c r="D128" s="62"/>
      <c r="E128" s="61"/>
      <c r="F128" s="89"/>
      <c r="G128" s="61"/>
      <c r="H128" s="62">
        <f t="shared" si="13"/>
        <v>0</v>
      </c>
      <c r="I128" s="70">
        <f t="shared" si="14"/>
        <v>0</v>
      </c>
      <c r="J128" s="244" t="s">
        <v>54</v>
      </c>
      <c r="K128" s="244"/>
      <c r="L128" s="86" t="s">
        <v>179</v>
      </c>
    </row>
    <row r="129" spans="1:12" s="72" customFormat="1" ht="39.75" customHeight="1">
      <c r="A129" s="213" t="s">
        <v>262</v>
      </c>
      <c r="B129" s="214"/>
      <c r="C129" s="85">
        <v>61200</v>
      </c>
      <c r="D129" s="62"/>
      <c r="E129" s="61"/>
      <c r="F129" s="89"/>
      <c r="G129" s="61"/>
      <c r="H129" s="62">
        <f t="shared" si="13"/>
        <v>0</v>
      </c>
      <c r="I129" s="70">
        <f t="shared" si="14"/>
        <v>0</v>
      </c>
      <c r="J129" s="244" t="s">
        <v>290</v>
      </c>
      <c r="K129" s="244"/>
      <c r="L129" s="86" t="s">
        <v>180</v>
      </c>
    </row>
    <row r="130" spans="1:12" s="72" customFormat="1" ht="39.75" customHeight="1">
      <c r="A130" s="213" t="s">
        <v>263</v>
      </c>
      <c r="B130" s="214"/>
      <c r="C130" s="85">
        <v>55500</v>
      </c>
      <c r="D130" s="62"/>
      <c r="E130" s="61"/>
      <c r="F130" s="89"/>
      <c r="G130" s="61"/>
      <c r="H130" s="62">
        <f t="shared" si="13"/>
        <v>0</v>
      </c>
      <c r="I130" s="70">
        <f t="shared" si="14"/>
        <v>0</v>
      </c>
      <c r="J130" s="244" t="s">
        <v>54</v>
      </c>
      <c r="K130" s="244"/>
      <c r="L130" s="81" t="s">
        <v>181</v>
      </c>
    </row>
    <row r="131" spans="1:12" s="72" customFormat="1" ht="39.75" customHeight="1">
      <c r="A131" s="213" t="s">
        <v>264</v>
      </c>
      <c r="B131" s="214"/>
      <c r="C131" s="85">
        <v>112000</v>
      </c>
      <c r="D131" s="62"/>
      <c r="E131" s="61"/>
      <c r="F131" s="89">
        <v>112000</v>
      </c>
      <c r="G131" s="61"/>
      <c r="H131" s="62">
        <f t="shared" si="13"/>
        <v>112000</v>
      </c>
      <c r="I131" s="70">
        <f t="shared" si="14"/>
        <v>1</v>
      </c>
      <c r="J131" s="244" t="s">
        <v>353</v>
      </c>
      <c r="K131" s="244"/>
      <c r="L131" s="86" t="s">
        <v>66</v>
      </c>
    </row>
    <row r="132" spans="1:12" s="72" customFormat="1" ht="39.75" customHeight="1">
      <c r="A132" s="213" t="s">
        <v>265</v>
      </c>
      <c r="B132" s="214"/>
      <c r="C132" s="85">
        <v>137200</v>
      </c>
      <c r="D132" s="62"/>
      <c r="E132" s="61"/>
      <c r="F132" s="89"/>
      <c r="G132" s="61"/>
      <c r="H132" s="62">
        <f t="shared" si="13"/>
        <v>0</v>
      </c>
      <c r="I132" s="70">
        <f t="shared" si="14"/>
        <v>0</v>
      </c>
      <c r="J132" s="244" t="s">
        <v>54</v>
      </c>
      <c r="K132" s="244"/>
      <c r="L132" s="86" t="s">
        <v>66</v>
      </c>
    </row>
    <row r="133" spans="1:12" s="72" customFormat="1" ht="39.75" customHeight="1">
      <c r="A133" s="213" t="s">
        <v>266</v>
      </c>
      <c r="B133" s="214"/>
      <c r="C133" s="85">
        <v>40000</v>
      </c>
      <c r="D133" s="62"/>
      <c r="E133" s="61"/>
      <c r="F133" s="89"/>
      <c r="G133" s="61"/>
      <c r="H133" s="62">
        <f t="shared" si="13"/>
        <v>0</v>
      </c>
      <c r="I133" s="70">
        <f t="shared" si="14"/>
        <v>0</v>
      </c>
      <c r="J133" s="244" t="s">
        <v>54</v>
      </c>
      <c r="K133" s="244"/>
      <c r="L133" s="86" t="s">
        <v>182</v>
      </c>
    </row>
    <row r="134" spans="1:12" s="72" customFormat="1" ht="39.75" customHeight="1">
      <c r="A134" s="213" t="s">
        <v>267</v>
      </c>
      <c r="B134" s="214"/>
      <c r="C134" s="85">
        <v>45000</v>
      </c>
      <c r="D134" s="62"/>
      <c r="E134" s="61"/>
      <c r="F134" s="89"/>
      <c r="G134" s="61"/>
      <c r="H134" s="62">
        <f t="shared" si="13"/>
        <v>0</v>
      </c>
      <c r="I134" s="70">
        <f t="shared" si="14"/>
        <v>0</v>
      </c>
      <c r="J134" s="244" t="s">
        <v>290</v>
      </c>
      <c r="K134" s="244"/>
      <c r="L134" s="86" t="s">
        <v>182</v>
      </c>
    </row>
    <row r="135" spans="1:12" s="72" customFormat="1" ht="39.75" customHeight="1">
      <c r="A135" s="213" t="s">
        <v>268</v>
      </c>
      <c r="B135" s="214"/>
      <c r="C135" s="85">
        <v>58400</v>
      </c>
      <c r="D135" s="62"/>
      <c r="E135" s="61"/>
      <c r="F135" s="89"/>
      <c r="G135" s="61"/>
      <c r="H135" s="62">
        <f t="shared" si="13"/>
        <v>0</v>
      </c>
      <c r="I135" s="70">
        <f t="shared" si="14"/>
        <v>0</v>
      </c>
      <c r="J135" s="244" t="s">
        <v>54</v>
      </c>
      <c r="K135" s="244"/>
      <c r="L135" s="86" t="s">
        <v>183</v>
      </c>
    </row>
    <row r="136" spans="1:12" s="72" customFormat="1" ht="39.75" customHeight="1">
      <c r="A136" s="213" t="s">
        <v>269</v>
      </c>
      <c r="B136" s="214"/>
      <c r="C136" s="85">
        <v>59000</v>
      </c>
      <c r="D136" s="62"/>
      <c r="E136" s="61"/>
      <c r="F136" s="89"/>
      <c r="G136" s="61"/>
      <c r="H136" s="62">
        <f t="shared" si="13"/>
        <v>0</v>
      </c>
      <c r="I136" s="70">
        <f t="shared" si="14"/>
        <v>0</v>
      </c>
      <c r="J136" s="244" t="s">
        <v>54</v>
      </c>
      <c r="K136" s="244"/>
      <c r="L136" s="86" t="s">
        <v>183</v>
      </c>
    </row>
    <row r="137" spans="1:12" s="72" customFormat="1" ht="39.75" customHeight="1">
      <c r="A137" s="213" t="s">
        <v>270</v>
      </c>
      <c r="B137" s="214"/>
      <c r="C137" s="85">
        <v>72750</v>
      </c>
      <c r="D137" s="62"/>
      <c r="E137" s="61"/>
      <c r="F137" s="89"/>
      <c r="G137" s="61"/>
      <c r="H137" s="62">
        <f t="shared" si="13"/>
        <v>0</v>
      </c>
      <c r="I137" s="70">
        <f t="shared" si="14"/>
        <v>0</v>
      </c>
      <c r="J137" s="244" t="s">
        <v>54</v>
      </c>
      <c r="K137" s="244"/>
      <c r="L137" s="86" t="s">
        <v>183</v>
      </c>
    </row>
    <row r="138" spans="1:12" s="72" customFormat="1" ht="39.75" customHeight="1">
      <c r="A138" s="376" t="s">
        <v>271</v>
      </c>
      <c r="B138" s="214"/>
      <c r="C138" s="153">
        <v>509320</v>
      </c>
      <c r="D138" s="62"/>
      <c r="E138" s="61"/>
      <c r="F138" s="89"/>
      <c r="G138" s="61"/>
      <c r="H138" s="62">
        <f t="shared" si="13"/>
        <v>0</v>
      </c>
      <c r="I138" s="70">
        <f t="shared" si="14"/>
        <v>0</v>
      </c>
      <c r="J138" s="244" t="s">
        <v>54</v>
      </c>
      <c r="K138" s="244"/>
      <c r="L138" s="86" t="s">
        <v>64</v>
      </c>
    </row>
    <row r="139" spans="1:12" s="72" customFormat="1" ht="39.75" customHeight="1">
      <c r="A139" s="213" t="s">
        <v>272</v>
      </c>
      <c r="B139" s="214"/>
      <c r="C139" s="85">
        <v>53000</v>
      </c>
      <c r="D139" s="62"/>
      <c r="E139" s="61"/>
      <c r="F139" s="89"/>
      <c r="G139" s="61"/>
      <c r="H139" s="62">
        <f t="shared" si="13"/>
        <v>0</v>
      </c>
      <c r="I139" s="70">
        <f t="shared" si="14"/>
        <v>0</v>
      </c>
      <c r="J139" s="244" t="s">
        <v>54</v>
      </c>
      <c r="K139" s="244"/>
      <c r="L139" s="86" t="s">
        <v>113</v>
      </c>
    </row>
    <row r="140" spans="1:12" s="72" customFormat="1" ht="39.75" customHeight="1">
      <c r="A140" s="213" t="s">
        <v>273</v>
      </c>
      <c r="B140" s="214"/>
      <c r="C140" s="85">
        <v>51000</v>
      </c>
      <c r="D140" s="62"/>
      <c r="E140" s="61"/>
      <c r="F140" s="89">
        <v>51000</v>
      </c>
      <c r="G140" s="61"/>
      <c r="H140" s="62">
        <f t="shared" si="13"/>
        <v>51000</v>
      </c>
      <c r="I140" s="70">
        <f t="shared" si="14"/>
        <v>1</v>
      </c>
      <c r="J140" s="244" t="s">
        <v>356</v>
      </c>
      <c r="K140" s="244"/>
      <c r="L140" s="86" t="s">
        <v>184</v>
      </c>
    </row>
    <row r="141" spans="1:12" s="72" customFormat="1" ht="39.75" customHeight="1">
      <c r="A141" s="213" t="s">
        <v>274</v>
      </c>
      <c r="B141" s="214"/>
      <c r="C141" s="85">
        <v>51000</v>
      </c>
      <c r="D141" s="62"/>
      <c r="E141" s="154"/>
      <c r="F141" s="89">
        <v>51000</v>
      </c>
      <c r="G141" s="61"/>
      <c r="H141" s="62">
        <f t="shared" si="13"/>
        <v>51000</v>
      </c>
      <c r="I141" s="70">
        <f t="shared" si="14"/>
        <v>1</v>
      </c>
      <c r="J141" s="244" t="s">
        <v>356</v>
      </c>
      <c r="K141" s="244"/>
      <c r="L141" s="86" t="s">
        <v>184</v>
      </c>
    </row>
    <row r="142" spans="1:12" s="72" customFormat="1" ht="39.75" customHeight="1">
      <c r="A142" s="213" t="s">
        <v>275</v>
      </c>
      <c r="B142" s="214"/>
      <c r="C142" s="85">
        <v>274800</v>
      </c>
      <c r="D142" s="62"/>
      <c r="E142" s="154"/>
      <c r="F142" s="89"/>
      <c r="G142" s="61"/>
      <c r="H142" s="62">
        <f t="shared" si="13"/>
        <v>0</v>
      </c>
      <c r="I142" s="70">
        <f t="shared" si="14"/>
        <v>0</v>
      </c>
      <c r="J142" s="244" t="s">
        <v>54</v>
      </c>
      <c r="K142" s="244"/>
      <c r="L142" s="86" t="s">
        <v>185</v>
      </c>
    </row>
    <row r="143" spans="1:12" s="72" customFormat="1" ht="39.75" customHeight="1">
      <c r="A143" s="213" t="s">
        <v>276</v>
      </c>
      <c r="B143" s="214"/>
      <c r="C143" s="85">
        <v>100000</v>
      </c>
      <c r="D143" s="62"/>
      <c r="E143" s="154"/>
      <c r="F143" s="89"/>
      <c r="G143" s="61"/>
      <c r="H143" s="62">
        <f t="shared" si="13"/>
        <v>0</v>
      </c>
      <c r="I143" s="70">
        <f t="shared" si="14"/>
        <v>0</v>
      </c>
      <c r="J143" s="244" t="s">
        <v>290</v>
      </c>
      <c r="K143" s="244"/>
      <c r="L143" s="86" t="s">
        <v>185</v>
      </c>
    </row>
    <row r="144" spans="1:12" s="72" customFormat="1" ht="39.75" customHeight="1">
      <c r="A144" s="213" t="s">
        <v>277</v>
      </c>
      <c r="B144" s="214"/>
      <c r="C144" s="85">
        <v>260000</v>
      </c>
      <c r="D144" s="62"/>
      <c r="E144" s="154"/>
      <c r="F144" s="89"/>
      <c r="G144" s="61"/>
      <c r="H144" s="62">
        <f t="shared" si="13"/>
        <v>0</v>
      </c>
      <c r="I144" s="70">
        <f t="shared" si="14"/>
        <v>0</v>
      </c>
      <c r="J144" s="244" t="s">
        <v>54</v>
      </c>
      <c r="K144" s="244"/>
      <c r="L144" s="86" t="s">
        <v>185</v>
      </c>
    </row>
    <row r="145" spans="1:12" s="72" customFormat="1" ht="39.75" customHeight="1">
      <c r="A145" s="213" t="s">
        <v>278</v>
      </c>
      <c r="B145" s="214"/>
      <c r="C145" s="85">
        <v>76200</v>
      </c>
      <c r="D145" s="62"/>
      <c r="E145" s="154"/>
      <c r="F145" s="89"/>
      <c r="G145" s="61"/>
      <c r="H145" s="62">
        <f t="shared" si="13"/>
        <v>0</v>
      </c>
      <c r="I145" s="70">
        <f t="shared" si="14"/>
        <v>0</v>
      </c>
      <c r="J145" s="244" t="s">
        <v>54</v>
      </c>
      <c r="K145" s="244"/>
      <c r="L145" s="86" t="s">
        <v>186</v>
      </c>
    </row>
    <row r="146" spans="1:12" s="72" customFormat="1" ht="39.75" customHeight="1">
      <c r="A146" s="213" t="s">
        <v>279</v>
      </c>
      <c r="B146" s="214"/>
      <c r="C146" s="85">
        <v>228890</v>
      </c>
      <c r="D146" s="62"/>
      <c r="E146" s="154"/>
      <c r="F146" s="89">
        <v>86850</v>
      </c>
      <c r="G146" s="61"/>
      <c r="H146" s="62">
        <f t="shared" si="13"/>
        <v>86850</v>
      </c>
      <c r="I146" s="70">
        <f t="shared" si="14"/>
        <v>0.3794399056315261</v>
      </c>
      <c r="J146" s="244" t="s">
        <v>290</v>
      </c>
      <c r="K146" s="244"/>
      <c r="L146" s="86" t="s">
        <v>187</v>
      </c>
    </row>
    <row r="147" spans="1:12" s="72" customFormat="1" ht="39.75" customHeight="1">
      <c r="A147" s="213" t="s">
        <v>280</v>
      </c>
      <c r="B147" s="214"/>
      <c r="C147" s="85">
        <v>79680</v>
      </c>
      <c r="D147" s="62"/>
      <c r="E147" s="85"/>
      <c r="F147" s="89"/>
      <c r="G147" s="61"/>
      <c r="H147" s="62">
        <f t="shared" si="13"/>
        <v>0</v>
      </c>
      <c r="I147" s="70">
        <f t="shared" si="14"/>
        <v>0</v>
      </c>
      <c r="J147" s="244" t="s">
        <v>54</v>
      </c>
      <c r="K147" s="244"/>
      <c r="L147" s="86" t="s">
        <v>187</v>
      </c>
    </row>
    <row r="148" spans="1:12" s="72" customFormat="1" ht="39.75" customHeight="1">
      <c r="A148" s="213" t="s">
        <v>281</v>
      </c>
      <c r="B148" s="214"/>
      <c r="C148" s="85">
        <v>93000</v>
      </c>
      <c r="D148" s="62"/>
      <c r="E148" s="85"/>
      <c r="F148" s="89"/>
      <c r="G148" s="61"/>
      <c r="H148" s="62">
        <f t="shared" si="13"/>
        <v>0</v>
      </c>
      <c r="I148" s="70">
        <f t="shared" si="14"/>
        <v>0</v>
      </c>
      <c r="J148" s="244" t="s">
        <v>54</v>
      </c>
      <c r="K148" s="244"/>
      <c r="L148" s="86" t="s">
        <v>188</v>
      </c>
    </row>
    <row r="149" spans="1:12" s="72" customFormat="1" ht="39.75" customHeight="1">
      <c r="A149" s="213" t="s">
        <v>282</v>
      </c>
      <c r="B149" s="214"/>
      <c r="C149" s="85">
        <v>94000</v>
      </c>
      <c r="D149" s="62"/>
      <c r="E149" s="85"/>
      <c r="F149" s="89"/>
      <c r="G149" s="61"/>
      <c r="H149" s="62">
        <f t="shared" si="13"/>
        <v>0</v>
      </c>
      <c r="I149" s="70">
        <f t="shared" si="14"/>
        <v>0</v>
      </c>
      <c r="J149" s="244" t="s">
        <v>54</v>
      </c>
      <c r="K149" s="244"/>
      <c r="L149" s="86" t="s">
        <v>188</v>
      </c>
    </row>
    <row r="150" spans="1:12" s="72" customFormat="1" ht="39.75" customHeight="1">
      <c r="A150" s="213" t="s">
        <v>327</v>
      </c>
      <c r="B150" s="214"/>
      <c r="C150" s="85">
        <v>158667</v>
      </c>
      <c r="D150" s="62"/>
      <c r="E150" s="85"/>
      <c r="F150" s="89"/>
      <c r="G150" s="61"/>
      <c r="H150" s="62">
        <f t="shared" si="13"/>
        <v>0</v>
      </c>
      <c r="I150" s="70">
        <f t="shared" si="14"/>
        <v>0</v>
      </c>
      <c r="J150" s="215" t="s">
        <v>329</v>
      </c>
      <c r="K150" s="216"/>
      <c r="L150" s="125" t="s">
        <v>336</v>
      </c>
    </row>
    <row r="151" spans="1:12" s="72" customFormat="1" ht="39.75" customHeight="1">
      <c r="A151" s="213" t="s">
        <v>337</v>
      </c>
      <c r="B151" s="212"/>
      <c r="C151" s="171">
        <v>146000</v>
      </c>
      <c r="D151" s="62"/>
      <c r="E151" s="85"/>
      <c r="F151" s="89">
        <v>98000</v>
      </c>
      <c r="G151" s="61"/>
      <c r="H151" s="62">
        <f t="shared" si="13"/>
        <v>98000</v>
      </c>
      <c r="I151" s="70">
        <f t="shared" si="14"/>
        <v>0.6712328767123288</v>
      </c>
      <c r="J151" s="215" t="s">
        <v>54</v>
      </c>
      <c r="K151" s="216"/>
      <c r="L151" s="125" t="s">
        <v>336</v>
      </c>
    </row>
    <row r="152" spans="1:12" s="72" customFormat="1" ht="39.75" customHeight="1">
      <c r="A152" s="177" t="s">
        <v>338</v>
      </c>
      <c r="B152" s="212"/>
      <c r="C152" s="155">
        <v>111600</v>
      </c>
      <c r="D152" s="62"/>
      <c r="E152" s="85"/>
      <c r="F152" s="89"/>
      <c r="G152" s="61"/>
      <c r="H152" s="62">
        <f t="shared" si="13"/>
        <v>0</v>
      </c>
      <c r="I152" s="70">
        <f t="shared" si="14"/>
        <v>0</v>
      </c>
      <c r="J152" s="215" t="s">
        <v>54</v>
      </c>
      <c r="K152" s="216"/>
      <c r="L152" s="125" t="s">
        <v>336</v>
      </c>
    </row>
    <row r="153" spans="1:12" ht="28.5" customHeight="1">
      <c r="A153" s="284" t="s">
        <v>41</v>
      </c>
      <c r="B153" s="284"/>
      <c r="C153" s="89">
        <v>2862224</v>
      </c>
      <c r="D153" s="62"/>
      <c r="E153" s="62"/>
      <c r="F153" s="186"/>
      <c r="G153" s="62"/>
      <c r="H153" s="62">
        <f>SUM(D153:G153)</f>
        <v>0</v>
      </c>
      <c r="I153" s="70">
        <f t="shared" si="14"/>
        <v>0</v>
      </c>
      <c r="J153" s="215"/>
      <c r="K153" s="285"/>
      <c r="L153" s="24"/>
    </row>
    <row r="154" spans="1:12" ht="39.75" customHeight="1">
      <c r="A154" s="263" t="s">
        <v>43</v>
      </c>
      <c r="B154" s="264"/>
      <c r="C154" s="90">
        <f aca="true" t="shared" si="15" ref="C154:H154">SUM(C100:C153)</f>
        <v>337448474</v>
      </c>
      <c r="D154" s="90">
        <f>SUM(D100:D153)</f>
        <v>255075181</v>
      </c>
      <c r="E154" s="90">
        <f>SUM(E100:E153)</f>
        <v>53359565</v>
      </c>
      <c r="F154" s="198">
        <f t="shared" si="15"/>
        <v>8725299</v>
      </c>
      <c r="G154" s="90">
        <f t="shared" si="15"/>
        <v>0</v>
      </c>
      <c r="H154" s="90">
        <f t="shared" si="15"/>
        <v>317160045</v>
      </c>
      <c r="I154" s="31">
        <f>SUM(D154:G154)/C154</f>
        <v>0.9398769573336402</v>
      </c>
      <c r="J154" s="283"/>
      <c r="K154" s="283"/>
      <c r="L154" s="24"/>
    </row>
    <row r="155" spans="1:12" ht="39.75" customHeight="1">
      <c r="A155" s="227" t="s">
        <v>138</v>
      </c>
      <c r="B155" s="380"/>
      <c r="C155" s="380"/>
      <c r="D155" s="380"/>
      <c r="E155" s="380"/>
      <c r="F155" s="380"/>
      <c r="G155" s="380"/>
      <c r="H155" s="380"/>
      <c r="I155" s="380"/>
      <c r="J155" s="380"/>
      <c r="K155" s="381"/>
      <c r="L155" s="24"/>
    </row>
    <row r="156" spans="1:12" ht="39.75" customHeight="1">
      <c r="A156" s="248" t="s">
        <v>250</v>
      </c>
      <c r="B156" s="249"/>
      <c r="C156" s="132">
        <v>1133220</v>
      </c>
      <c r="D156" s="30"/>
      <c r="E156" s="29">
        <v>826300</v>
      </c>
      <c r="F156" s="194"/>
      <c r="G156" s="30"/>
      <c r="H156" s="62">
        <f aca="true" t="shared" si="16" ref="H156:H161">SUM(D156:G156)</f>
        <v>826300</v>
      </c>
      <c r="I156" s="70">
        <f aca="true" t="shared" si="17" ref="I156:I161">SUM(D156:G156)/C156</f>
        <v>0.7291611514092585</v>
      </c>
      <c r="J156" s="250" t="s">
        <v>363</v>
      </c>
      <c r="K156" s="251"/>
      <c r="L156" s="95" t="s">
        <v>139</v>
      </c>
    </row>
    <row r="157" spans="1:12" ht="39.75" customHeight="1">
      <c r="A157" s="248" t="s">
        <v>251</v>
      </c>
      <c r="B157" s="249"/>
      <c r="C157" s="132">
        <v>1167170</v>
      </c>
      <c r="D157" s="30"/>
      <c r="E157" s="29">
        <v>265300</v>
      </c>
      <c r="F157" s="194"/>
      <c r="G157" s="30"/>
      <c r="H157" s="62">
        <f t="shared" si="16"/>
        <v>265300</v>
      </c>
      <c r="I157" s="70">
        <f t="shared" si="17"/>
        <v>0.22730193545070554</v>
      </c>
      <c r="J157" s="250" t="s">
        <v>303</v>
      </c>
      <c r="K157" s="251"/>
      <c r="L157" s="95" t="s">
        <v>139</v>
      </c>
    </row>
    <row r="158" spans="1:12" ht="39.75" customHeight="1">
      <c r="A158" s="248" t="s">
        <v>252</v>
      </c>
      <c r="B158" s="249"/>
      <c r="C158" s="132">
        <v>350000</v>
      </c>
      <c r="D158" s="30"/>
      <c r="E158" s="29">
        <v>285000</v>
      </c>
      <c r="F158" s="194"/>
      <c r="G158" s="30"/>
      <c r="H158" s="62">
        <f t="shared" si="16"/>
        <v>285000</v>
      </c>
      <c r="I158" s="70">
        <f t="shared" si="17"/>
        <v>0.8142857142857143</v>
      </c>
      <c r="J158" s="250" t="s">
        <v>303</v>
      </c>
      <c r="K158" s="251"/>
      <c r="L158" s="95" t="s">
        <v>139</v>
      </c>
    </row>
    <row r="159" spans="1:12" ht="39.75" customHeight="1">
      <c r="A159" s="248" t="s">
        <v>253</v>
      </c>
      <c r="B159" s="249"/>
      <c r="C159" s="132">
        <v>191770</v>
      </c>
      <c r="D159" s="30"/>
      <c r="E159" s="29">
        <v>158426</v>
      </c>
      <c r="F159" s="194"/>
      <c r="G159" s="30"/>
      <c r="H159" s="62">
        <f t="shared" si="16"/>
        <v>158426</v>
      </c>
      <c r="I159" s="70">
        <f t="shared" si="17"/>
        <v>0.8261250456275747</v>
      </c>
      <c r="J159" s="250" t="s">
        <v>303</v>
      </c>
      <c r="K159" s="251"/>
      <c r="L159" s="95" t="s">
        <v>140</v>
      </c>
    </row>
    <row r="160" spans="1:12" ht="39.75" customHeight="1">
      <c r="A160" s="248" t="s">
        <v>254</v>
      </c>
      <c r="B160" s="249"/>
      <c r="C160" s="132">
        <v>70000</v>
      </c>
      <c r="D160" s="30"/>
      <c r="E160" s="30"/>
      <c r="F160" s="194"/>
      <c r="G160" s="30"/>
      <c r="H160" s="62">
        <f t="shared" si="16"/>
        <v>0</v>
      </c>
      <c r="I160" s="70">
        <f t="shared" si="17"/>
        <v>0</v>
      </c>
      <c r="J160" s="250" t="s">
        <v>303</v>
      </c>
      <c r="K160" s="251"/>
      <c r="L160" s="95" t="s">
        <v>139</v>
      </c>
    </row>
    <row r="161" spans="1:12" ht="39.75" customHeight="1">
      <c r="A161" s="382" t="s">
        <v>43</v>
      </c>
      <c r="B161" s="383"/>
      <c r="C161" s="133">
        <f>SUM(C156:C160)</f>
        <v>2912160</v>
      </c>
      <c r="D161" s="133">
        <f>SUM(D156:D160)</f>
        <v>0</v>
      </c>
      <c r="E161" s="133">
        <f>SUM(E156:E160)</f>
        <v>1535026</v>
      </c>
      <c r="F161" s="199">
        <f>SUM(F156:F160)</f>
        <v>0</v>
      </c>
      <c r="G161" s="133">
        <f>SUM(G156:G160)</f>
        <v>0</v>
      </c>
      <c r="H161" s="133">
        <f t="shared" si="16"/>
        <v>1535026</v>
      </c>
      <c r="I161" s="134">
        <f t="shared" si="17"/>
        <v>0.5271090874127795</v>
      </c>
      <c r="J161" s="384"/>
      <c r="K161" s="385"/>
      <c r="L161" s="24"/>
    </row>
    <row r="162" spans="1:12" s="38" customFormat="1" ht="47.25" customHeight="1">
      <c r="A162" s="377" t="s">
        <v>49</v>
      </c>
      <c r="B162" s="378"/>
      <c r="C162" s="378"/>
      <c r="D162" s="378"/>
      <c r="E162" s="378"/>
      <c r="F162" s="378"/>
      <c r="G162" s="378"/>
      <c r="H162" s="378"/>
      <c r="I162" s="378"/>
      <c r="J162" s="378"/>
      <c r="K162" s="379"/>
      <c r="L162" s="32"/>
    </row>
    <row r="163" spans="1:12" ht="45" customHeight="1">
      <c r="A163" s="254" t="s">
        <v>214</v>
      </c>
      <c r="B163" s="255"/>
      <c r="C163" s="85">
        <v>176855200</v>
      </c>
      <c r="D163" s="26">
        <v>113063665</v>
      </c>
      <c r="E163" s="25">
        <v>63791535</v>
      </c>
      <c r="F163" s="195"/>
      <c r="G163" s="68"/>
      <c r="H163" s="62">
        <f>SUM(D163:G163)</f>
        <v>176855200</v>
      </c>
      <c r="I163" s="70">
        <f aca="true" t="shared" si="18" ref="I163:I170">SUM(D163:G163)/C163</f>
        <v>1</v>
      </c>
      <c r="J163" s="258" t="s">
        <v>285</v>
      </c>
      <c r="K163" s="258"/>
      <c r="L163" s="86" t="s">
        <v>57</v>
      </c>
    </row>
    <row r="164" spans="1:12" ht="39.75" customHeight="1">
      <c r="A164" s="259" t="s">
        <v>115</v>
      </c>
      <c r="B164" s="260"/>
      <c r="C164" s="107">
        <v>1853820</v>
      </c>
      <c r="D164" s="26">
        <v>228290</v>
      </c>
      <c r="E164" s="26">
        <v>381085</v>
      </c>
      <c r="F164" s="195">
        <v>393387</v>
      </c>
      <c r="G164" s="62"/>
      <c r="H164" s="62">
        <f>SUM(D164:G164)</f>
        <v>1002762</v>
      </c>
      <c r="I164" s="70">
        <f t="shared" si="18"/>
        <v>0.5409165938440625</v>
      </c>
      <c r="J164" s="244" t="s">
        <v>1</v>
      </c>
      <c r="K164" s="244"/>
      <c r="L164" s="86" t="s">
        <v>57</v>
      </c>
    </row>
    <row r="165" spans="1:12" ht="39.75" customHeight="1">
      <c r="A165" s="209" t="s">
        <v>116</v>
      </c>
      <c r="B165" s="175"/>
      <c r="C165" s="108">
        <v>453000</v>
      </c>
      <c r="D165" s="26"/>
      <c r="E165" s="26"/>
      <c r="F165" s="195">
        <v>119100</v>
      </c>
      <c r="G165" s="62"/>
      <c r="H165" s="62">
        <f>SUM(D165:G165)</f>
        <v>119100</v>
      </c>
      <c r="I165" s="70">
        <f t="shared" si="18"/>
        <v>0.2629139072847682</v>
      </c>
      <c r="J165" s="244" t="s">
        <v>1</v>
      </c>
      <c r="K165" s="244"/>
      <c r="L165" s="109" t="s">
        <v>48</v>
      </c>
    </row>
    <row r="166" spans="1:12" ht="39.75" customHeight="1">
      <c r="A166" s="209" t="s">
        <v>117</v>
      </c>
      <c r="B166" s="175"/>
      <c r="C166" s="108">
        <v>486000</v>
      </c>
      <c r="D166" s="26"/>
      <c r="E166" s="26"/>
      <c r="F166" s="195">
        <v>242964</v>
      </c>
      <c r="G166" s="62"/>
      <c r="H166" s="62">
        <f>SUM(D166:G166)</f>
        <v>242964</v>
      </c>
      <c r="I166" s="70">
        <f t="shared" si="18"/>
        <v>0.49992592592592594</v>
      </c>
      <c r="J166" s="244" t="s">
        <v>286</v>
      </c>
      <c r="K166" s="244"/>
      <c r="L166" s="104" t="s">
        <v>50</v>
      </c>
    </row>
    <row r="167" spans="1:12" ht="39.75" customHeight="1">
      <c r="A167" s="177" t="s">
        <v>198</v>
      </c>
      <c r="B167" s="210"/>
      <c r="C167" s="155">
        <v>40100</v>
      </c>
      <c r="D167" s="26"/>
      <c r="E167" s="26"/>
      <c r="F167" s="195"/>
      <c r="G167" s="62"/>
      <c r="H167" s="62">
        <f aca="true" t="shared" si="19" ref="H167:H184">SUM(D167:G167)</f>
        <v>0</v>
      </c>
      <c r="I167" s="70">
        <f t="shared" si="18"/>
        <v>0</v>
      </c>
      <c r="J167" s="244" t="s">
        <v>1</v>
      </c>
      <c r="K167" s="244"/>
      <c r="L167" s="109" t="s">
        <v>189</v>
      </c>
    </row>
    <row r="168" spans="1:12" ht="39.75" customHeight="1">
      <c r="A168" s="177" t="s">
        <v>199</v>
      </c>
      <c r="B168" s="210"/>
      <c r="C168" s="155">
        <v>1831000</v>
      </c>
      <c r="D168" s="26"/>
      <c r="E168" s="26"/>
      <c r="F168" s="195">
        <v>360542</v>
      </c>
      <c r="G168" s="62"/>
      <c r="H168" s="62">
        <f t="shared" si="19"/>
        <v>360542</v>
      </c>
      <c r="I168" s="70">
        <f t="shared" si="18"/>
        <v>0.19690988530857456</v>
      </c>
      <c r="J168" s="244" t="s">
        <v>1</v>
      </c>
      <c r="K168" s="244"/>
      <c r="L168" s="109" t="s">
        <v>189</v>
      </c>
    </row>
    <row r="169" spans="1:12" ht="39.75" customHeight="1">
      <c r="A169" s="265" t="s">
        <v>200</v>
      </c>
      <c r="B169" s="266"/>
      <c r="C169" s="157">
        <v>511950</v>
      </c>
      <c r="D169" s="26"/>
      <c r="E169" s="26"/>
      <c r="F169" s="195"/>
      <c r="G169" s="62"/>
      <c r="H169" s="62">
        <f t="shared" si="19"/>
        <v>0</v>
      </c>
      <c r="I169" s="70">
        <f t="shared" si="18"/>
        <v>0</v>
      </c>
      <c r="J169" s="244" t="s">
        <v>1</v>
      </c>
      <c r="K169" s="244"/>
      <c r="L169" s="109" t="s">
        <v>189</v>
      </c>
    </row>
    <row r="170" spans="1:12" ht="39.75" customHeight="1">
      <c r="A170" s="178" t="s">
        <v>201</v>
      </c>
      <c r="B170" s="266"/>
      <c r="C170" s="158">
        <v>1231900</v>
      </c>
      <c r="D170" s="26"/>
      <c r="E170" s="26"/>
      <c r="F170" s="195">
        <v>232796</v>
      </c>
      <c r="G170" s="62"/>
      <c r="H170" s="62">
        <f t="shared" si="19"/>
        <v>232796</v>
      </c>
      <c r="I170" s="70">
        <f t="shared" si="18"/>
        <v>0.18897313093595258</v>
      </c>
      <c r="J170" s="244" t="s">
        <v>1</v>
      </c>
      <c r="K170" s="244"/>
      <c r="L170" s="109" t="s">
        <v>189</v>
      </c>
    </row>
    <row r="171" spans="1:12" ht="39.75" customHeight="1">
      <c r="A171" s="177" t="s">
        <v>202</v>
      </c>
      <c r="B171" s="266"/>
      <c r="C171" s="155">
        <v>63000</v>
      </c>
      <c r="D171" s="26"/>
      <c r="E171" s="26"/>
      <c r="F171" s="195">
        <v>25294</v>
      </c>
      <c r="G171" s="62"/>
      <c r="H171" s="62">
        <f t="shared" si="19"/>
        <v>25294</v>
      </c>
      <c r="I171" s="70">
        <f aca="true" t="shared" si="20" ref="I171:I177">SUM(D171:G171)/C171</f>
        <v>0.4014920634920635</v>
      </c>
      <c r="J171" s="244" t="s">
        <v>1</v>
      </c>
      <c r="K171" s="244"/>
      <c r="L171" s="109" t="s">
        <v>189</v>
      </c>
    </row>
    <row r="172" spans="1:12" ht="39.75" customHeight="1">
      <c r="A172" s="211" t="s">
        <v>203</v>
      </c>
      <c r="B172" s="214"/>
      <c r="C172" s="150">
        <v>79160</v>
      </c>
      <c r="D172" s="26"/>
      <c r="E172" s="26"/>
      <c r="F172" s="195">
        <v>37797</v>
      </c>
      <c r="G172" s="62"/>
      <c r="H172" s="62">
        <f t="shared" si="19"/>
        <v>37797</v>
      </c>
      <c r="I172" s="70">
        <f t="shared" si="20"/>
        <v>0.47747599797877716</v>
      </c>
      <c r="J172" s="244" t="s">
        <v>1</v>
      </c>
      <c r="K172" s="244"/>
      <c r="L172" s="109" t="s">
        <v>189</v>
      </c>
    </row>
    <row r="173" spans="1:12" ht="39.75" customHeight="1">
      <c r="A173" s="211" t="s">
        <v>204</v>
      </c>
      <c r="B173" s="214"/>
      <c r="C173" s="150">
        <v>250000</v>
      </c>
      <c r="D173" s="26"/>
      <c r="E173" s="26"/>
      <c r="F173" s="195">
        <v>228860</v>
      </c>
      <c r="G173" s="62"/>
      <c r="H173" s="62">
        <f t="shared" si="19"/>
        <v>228860</v>
      </c>
      <c r="I173" s="70">
        <f t="shared" si="20"/>
        <v>0.91544</v>
      </c>
      <c r="J173" s="244" t="s">
        <v>355</v>
      </c>
      <c r="K173" s="244"/>
      <c r="L173" s="109" t="s">
        <v>189</v>
      </c>
    </row>
    <row r="174" spans="1:12" ht="39.75" customHeight="1">
      <c r="A174" s="211" t="s">
        <v>205</v>
      </c>
      <c r="B174" s="214"/>
      <c r="C174" s="150">
        <v>350000</v>
      </c>
      <c r="D174" s="26"/>
      <c r="E174" s="26"/>
      <c r="F174" s="195">
        <v>188640</v>
      </c>
      <c r="G174" s="62"/>
      <c r="H174" s="62">
        <f t="shared" si="19"/>
        <v>188640</v>
      </c>
      <c r="I174" s="70">
        <f t="shared" si="20"/>
        <v>0.5389714285714285</v>
      </c>
      <c r="J174" s="244" t="s">
        <v>1</v>
      </c>
      <c r="K174" s="244"/>
      <c r="L174" s="109" t="s">
        <v>189</v>
      </c>
    </row>
    <row r="175" spans="1:12" ht="39.75" customHeight="1">
      <c r="A175" s="178" t="s">
        <v>206</v>
      </c>
      <c r="B175" s="266"/>
      <c r="C175" s="156">
        <v>700000</v>
      </c>
      <c r="D175" s="26"/>
      <c r="E175" s="26"/>
      <c r="F175" s="195">
        <v>340000</v>
      </c>
      <c r="G175" s="62"/>
      <c r="H175" s="62">
        <f t="shared" si="19"/>
        <v>340000</v>
      </c>
      <c r="I175" s="70">
        <f t="shared" si="20"/>
        <v>0.4857142857142857</v>
      </c>
      <c r="J175" s="244" t="s">
        <v>1</v>
      </c>
      <c r="K175" s="244"/>
      <c r="L175" s="109" t="s">
        <v>189</v>
      </c>
    </row>
    <row r="176" spans="1:12" ht="39.75" customHeight="1">
      <c r="A176" s="177" t="s">
        <v>207</v>
      </c>
      <c r="B176" s="210"/>
      <c r="C176" s="155">
        <v>75600</v>
      </c>
      <c r="D176" s="26"/>
      <c r="E176" s="26"/>
      <c r="F176" s="195"/>
      <c r="G176" s="62"/>
      <c r="H176" s="62">
        <f t="shared" si="19"/>
        <v>0</v>
      </c>
      <c r="I176" s="70">
        <f t="shared" si="20"/>
        <v>0</v>
      </c>
      <c r="J176" s="244" t="s">
        <v>1</v>
      </c>
      <c r="K176" s="244"/>
      <c r="L176" s="109" t="s">
        <v>189</v>
      </c>
    </row>
    <row r="177" spans="1:12" ht="39.75" customHeight="1">
      <c r="A177" s="209" t="s">
        <v>208</v>
      </c>
      <c r="B177" s="210"/>
      <c r="C177" s="108">
        <v>31500</v>
      </c>
      <c r="D177" s="26"/>
      <c r="E177" s="26"/>
      <c r="F177" s="195"/>
      <c r="G177" s="62"/>
      <c r="H177" s="62">
        <f t="shared" si="19"/>
        <v>0</v>
      </c>
      <c r="I177" s="70">
        <f t="shared" si="20"/>
        <v>0</v>
      </c>
      <c r="J177" s="244" t="s">
        <v>1</v>
      </c>
      <c r="K177" s="244"/>
      <c r="L177" s="109" t="s">
        <v>189</v>
      </c>
    </row>
    <row r="178" spans="1:12" ht="39.75" customHeight="1">
      <c r="A178" s="177" t="s">
        <v>209</v>
      </c>
      <c r="B178" s="210"/>
      <c r="C178" s="155">
        <v>91200</v>
      </c>
      <c r="D178" s="26"/>
      <c r="E178" s="26"/>
      <c r="F178" s="195"/>
      <c r="G178" s="62"/>
      <c r="H178" s="62">
        <f t="shared" si="19"/>
        <v>0</v>
      </c>
      <c r="I178" s="70">
        <f aca="true" t="shared" si="21" ref="I178:I186">SUM(D178:G178)/C178</f>
        <v>0</v>
      </c>
      <c r="J178" s="244" t="s">
        <v>1</v>
      </c>
      <c r="K178" s="244"/>
      <c r="L178" s="109" t="s">
        <v>48</v>
      </c>
    </row>
    <row r="179" spans="1:12" ht="39.75" customHeight="1">
      <c r="A179" s="177" t="s">
        <v>357</v>
      </c>
      <c r="B179" s="210"/>
      <c r="C179" s="159">
        <v>521500</v>
      </c>
      <c r="D179" s="26"/>
      <c r="E179" s="26"/>
      <c r="F179" s="195">
        <v>94500</v>
      </c>
      <c r="G179" s="62"/>
      <c r="H179" s="62">
        <f t="shared" si="19"/>
        <v>94500</v>
      </c>
      <c r="I179" s="70">
        <f t="shared" si="21"/>
        <v>0.18120805369127516</v>
      </c>
      <c r="J179" s="244" t="s">
        <v>1</v>
      </c>
      <c r="K179" s="244"/>
      <c r="L179" s="109" t="s">
        <v>48</v>
      </c>
    </row>
    <row r="180" spans="1:12" ht="39.75" customHeight="1">
      <c r="A180" s="177" t="s">
        <v>210</v>
      </c>
      <c r="B180" s="210"/>
      <c r="C180" s="159">
        <v>378000</v>
      </c>
      <c r="D180" s="26"/>
      <c r="E180" s="26"/>
      <c r="F180" s="195">
        <v>189000</v>
      </c>
      <c r="G180" s="62"/>
      <c r="H180" s="62">
        <f t="shared" si="19"/>
        <v>189000</v>
      </c>
      <c r="I180" s="70">
        <f t="shared" si="21"/>
        <v>0.5</v>
      </c>
      <c r="J180" s="244" t="s">
        <v>1</v>
      </c>
      <c r="K180" s="244"/>
      <c r="L180" s="109" t="s">
        <v>48</v>
      </c>
    </row>
    <row r="181" spans="1:12" ht="39.75" customHeight="1">
      <c r="A181" s="177" t="s">
        <v>211</v>
      </c>
      <c r="B181" s="210"/>
      <c r="C181" s="159">
        <v>97000</v>
      </c>
      <c r="D181" s="26"/>
      <c r="E181" s="26"/>
      <c r="F181" s="195"/>
      <c r="G181" s="62"/>
      <c r="H181" s="62">
        <f t="shared" si="19"/>
        <v>0</v>
      </c>
      <c r="I181" s="70">
        <f t="shared" si="21"/>
        <v>0</v>
      </c>
      <c r="J181" s="244" t="s">
        <v>1</v>
      </c>
      <c r="K181" s="244"/>
      <c r="L181" s="109" t="s">
        <v>48</v>
      </c>
    </row>
    <row r="182" spans="1:12" ht="39.75" customHeight="1">
      <c r="A182" s="177" t="s">
        <v>212</v>
      </c>
      <c r="B182" s="210"/>
      <c r="C182" s="159">
        <v>87000</v>
      </c>
      <c r="D182" s="26"/>
      <c r="E182" s="26"/>
      <c r="F182" s="195"/>
      <c r="G182" s="62"/>
      <c r="H182" s="62">
        <f t="shared" si="19"/>
        <v>0</v>
      </c>
      <c r="I182" s="70">
        <f t="shared" si="21"/>
        <v>0</v>
      </c>
      <c r="J182" s="244" t="s">
        <v>1</v>
      </c>
      <c r="K182" s="244"/>
      <c r="L182" s="109" t="s">
        <v>48</v>
      </c>
    </row>
    <row r="183" spans="1:12" ht="39.75" customHeight="1">
      <c r="A183" s="178" t="s">
        <v>340</v>
      </c>
      <c r="B183" s="176"/>
      <c r="C183" s="156">
        <v>62600</v>
      </c>
      <c r="D183" s="26"/>
      <c r="E183" s="26"/>
      <c r="F183" s="195"/>
      <c r="G183" s="62"/>
      <c r="H183" s="62">
        <f t="shared" si="19"/>
        <v>0</v>
      </c>
      <c r="I183" s="70">
        <f t="shared" si="21"/>
        <v>0</v>
      </c>
      <c r="J183" s="215" t="s">
        <v>1</v>
      </c>
      <c r="K183" s="216"/>
      <c r="L183" s="148" t="s">
        <v>339</v>
      </c>
    </row>
    <row r="184" spans="1:12" ht="39.75" customHeight="1">
      <c r="A184" s="177" t="s">
        <v>341</v>
      </c>
      <c r="B184" s="175"/>
      <c r="C184" s="155">
        <v>1000000</v>
      </c>
      <c r="D184" s="26"/>
      <c r="E184" s="26"/>
      <c r="F184" s="195"/>
      <c r="G184" s="62"/>
      <c r="H184" s="62">
        <f t="shared" si="19"/>
        <v>0</v>
      </c>
      <c r="I184" s="70">
        <f t="shared" si="21"/>
        <v>0</v>
      </c>
      <c r="J184" s="215" t="s">
        <v>1</v>
      </c>
      <c r="K184" s="216"/>
      <c r="L184" s="109" t="s">
        <v>137</v>
      </c>
    </row>
    <row r="185" spans="1:12" ht="28.5" customHeight="1">
      <c r="A185" s="256" t="s">
        <v>213</v>
      </c>
      <c r="B185" s="257" t="s">
        <v>42</v>
      </c>
      <c r="C185" s="29">
        <v>419670</v>
      </c>
      <c r="D185" s="29"/>
      <c r="E185" s="29"/>
      <c r="F185" s="194"/>
      <c r="G185" s="75"/>
      <c r="H185" s="62">
        <f>SUM(D185:G185)</f>
        <v>0</v>
      </c>
      <c r="I185" s="73">
        <f t="shared" si="21"/>
        <v>0</v>
      </c>
      <c r="J185" s="261"/>
      <c r="K185" s="262"/>
      <c r="L185" s="24"/>
    </row>
    <row r="186" spans="1:12" ht="29.25" customHeight="1">
      <c r="A186" s="263" t="s">
        <v>43</v>
      </c>
      <c r="B186" s="264"/>
      <c r="C186" s="90">
        <f aca="true" t="shared" si="22" ref="C186:H186">SUM(C163:C185)</f>
        <v>187469200</v>
      </c>
      <c r="D186" s="90">
        <f>SUM(D163:D185)</f>
        <v>113291955</v>
      </c>
      <c r="E186" s="90">
        <f t="shared" si="22"/>
        <v>64172620</v>
      </c>
      <c r="F186" s="198">
        <f t="shared" si="22"/>
        <v>2452880</v>
      </c>
      <c r="G186" s="90">
        <f t="shared" si="22"/>
        <v>0</v>
      </c>
      <c r="H186" s="90">
        <f t="shared" si="22"/>
        <v>179917455</v>
      </c>
      <c r="I186" s="31">
        <f t="shared" si="21"/>
        <v>0.9597174095798137</v>
      </c>
      <c r="J186" s="283"/>
      <c r="K186" s="283"/>
      <c r="L186" s="24"/>
    </row>
    <row r="187" spans="1:12" ht="29.25" customHeight="1">
      <c r="A187" s="271" t="s">
        <v>136</v>
      </c>
      <c r="B187" s="272"/>
      <c r="C187" s="272"/>
      <c r="D187" s="272"/>
      <c r="E187" s="272"/>
      <c r="F187" s="272"/>
      <c r="G187" s="272"/>
      <c r="H187" s="272"/>
      <c r="I187" s="272"/>
      <c r="J187" s="272"/>
      <c r="K187" s="272"/>
      <c r="L187" s="24"/>
    </row>
    <row r="188" spans="1:12" ht="29.25" customHeight="1">
      <c r="A188" s="248" t="s">
        <v>193</v>
      </c>
      <c r="B188" s="222"/>
      <c r="C188" s="131">
        <v>204000</v>
      </c>
      <c r="D188" s="30"/>
      <c r="E188" s="29">
        <v>80000</v>
      </c>
      <c r="F188" s="194"/>
      <c r="G188" s="30"/>
      <c r="H188" s="62">
        <f aca="true" t="shared" si="23" ref="H188:H193">SUM(D188:G188)</f>
        <v>80000</v>
      </c>
      <c r="I188" s="70">
        <f aca="true" t="shared" si="24" ref="I188:I193">SUM(D188:G188)/C188</f>
        <v>0.39215686274509803</v>
      </c>
      <c r="J188" s="250" t="s">
        <v>303</v>
      </c>
      <c r="K188" s="251"/>
      <c r="L188" s="95" t="s">
        <v>137</v>
      </c>
    </row>
    <row r="189" spans="1:12" ht="29.25" customHeight="1">
      <c r="A189" s="252" t="s">
        <v>342</v>
      </c>
      <c r="B189" s="253"/>
      <c r="C189" s="172">
        <v>31500</v>
      </c>
      <c r="D189" s="168"/>
      <c r="E189" s="168"/>
      <c r="F189" s="193"/>
      <c r="G189" s="168"/>
      <c r="H189" s="169">
        <f t="shared" si="23"/>
        <v>0</v>
      </c>
      <c r="I189" s="170">
        <f t="shared" si="24"/>
        <v>0</v>
      </c>
      <c r="J189" s="267" t="s">
        <v>303</v>
      </c>
      <c r="K189" s="268"/>
      <c r="L189" s="95" t="s">
        <v>137</v>
      </c>
    </row>
    <row r="190" spans="1:12" ht="29.25" customHeight="1">
      <c r="A190" s="248" t="s">
        <v>194</v>
      </c>
      <c r="B190" s="222"/>
      <c r="C190" s="132">
        <v>270000</v>
      </c>
      <c r="D190" s="30"/>
      <c r="E190" s="29">
        <v>220265</v>
      </c>
      <c r="F190" s="194"/>
      <c r="G190" s="30"/>
      <c r="H190" s="62">
        <f t="shared" si="23"/>
        <v>220265</v>
      </c>
      <c r="I190" s="70">
        <f t="shared" si="24"/>
        <v>0.8157962962962962</v>
      </c>
      <c r="J190" s="250" t="s">
        <v>287</v>
      </c>
      <c r="K190" s="251"/>
      <c r="L190" s="95" t="s">
        <v>50</v>
      </c>
    </row>
    <row r="191" spans="1:12" ht="29.25" customHeight="1">
      <c r="A191" s="248" t="s">
        <v>195</v>
      </c>
      <c r="B191" s="222"/>
      <c r="C191" s="132">
        <v>170400</v>
      </c>
      <c r="D191" s="30"/>
      <c r="E191" s="29">
        <v>165752</v>
      </c>
      <c r="F191" s="194"/>
      <c r="G191" s="30"/>
      <c r="H191" s="62">
        <f t="shared" si="23"/>
        <v>165752</v>
      </c>
      <c r="I191" s="70">
        <f t="shared" si="24"/>
        <v>0.9727230046948356</v>
      </c>
      <c r="J191" s="250" t="s">
        <v>287</v>
      </c>
      <c r="K191" s="251"/>
      <c r="L191" s="95" t="s">
        <v>50</v>
      </c>
    </row>
    <row r="192" spans="1:12" ht="57" customHeight="1">
      <c r="A192" s="252" t="s">
        <v>197</v>
      </c>
      <c r="B192" s="253"/>
      <c r="C192" s="172">
        <v>488430</v>
      </c>
      <c r="D192" s="168"/>
      <c r="E192" s="168"/>
      <c r="F192" s="193"/>
      <c r="G192" s="168"/>
      <c r="H192" s="169">
        <f t="shared" si="23"/>
        <v>0</v>
      </c>
      <c r="I192" s="170">
        <f t="shared" si="24"/>
        <v>0</v>
      </c>
      <c r="J192" s="274" t="s">
        <v>196</v>
      </c>
      <c r="K192" s="275"/>
      <c r="L192" s="95" t="s">
        <v>137</v>
      </c>
    </row>
    <row r="193" spans="1:12" ht="29.25" customHeight="1">
      <c r="A193" s="223" t="s">
        <v>43</v>
      </c>
      <c r="B193" s="224"/>
      <c r="C193" s="117">
        <f>SUM(C188:C192)</f>
        <v>1164330</v>
      </c>
      <c r="D193" s="117">
        <f>SUM(D188:D192)</f>
        <v>0</v>
      </c>
      <c r="E193" s="117">
        <f>SUM(E188:E192)</f>
        <v>466017</v>
      </c>
      <c r="F193" s="118">
        <f>SUM(F188:F192)</f>
        <v>0</v>
      </c>
      <c r="G193" s="117">
        <f>SUM(G188:G192)</f>
        <v>0</v>
      </c>
      <c r="H193" s="117">
        <f t="shared" si="23"/>
        <v>466017</v>
      </c>
      <c r="I193" s="119">
        <f t="shared" si="24"/>
        <v>0.4002447759655768</v>
      </c>
      <c r="J193" s="273"/>
      <c r="K193" s="273"/>
      <c r="L193" s="24"/>
    </row>
    <row r="194" spans="1:12" ht="25.5" customHeight="1">
      <c r="A194" s="291" t="s">
        <v>59</v>
      </c>
      <c r="B194" s="292"/>
      <c r="C194" s="293"/>
      <c r="D194" s="293"/>
      <c r="E194" s="293"/>
      <c r="F194" s="293"/>
      <c r="G194" s="293"/>
      <c r="H194" s="293"/>
      <c r="I194" s="293"/>
      <c r="J194" s="293"/>
      <c r="K194" s="294"/>
      <c r="L194" s="24"/>
    </row>
    <row r="195" spans="1:12" s="72" customFormat="1" ht="39.75" customHeight="1">
      <c r="A195" s="386" t="s">
        <v>216</v>
      </c>
      <c r="B195" s="387"/>
      <c r="C195" s="83">
        <v>303750</v>
      </c>
      <c r="D195" s="62"/>
      <c r="E195" s="62"/>
      <c r="F195" s="186">
        <v>90000</v>
      </c>
      <c r="G195" s="62"/>
      <c r="H195" s="62">
        <f>SUM(D195:G195)</f>
        <v>90000</v>
      </c>
      <c r="I195" s="70">
        <f>SUM(D195:G195)/C195</f>
        <v>0.2962962962962963</v>
      </c>
      <c r="J195" s="388" t="s">
        <v>218</v>
      </c>
      <c r="K195" s="389"/>
      <c r="L195" s="82" t="s">
        <v>51</v>
      </c>
    </row>
    <row r="196" spans="1:12" s="72" customFormat="1" ht="39.75" customHeight="1">
      <c r="A196" s="295" t="s">
        <v>217</v>
      </c>
      <c r="B196" s="296"/>
      <c r="C196" s="100">
        <v>1000000</v>
      </c>
      <c r="D196" s="62"/>
      <c r="E196" s="62"/>
      <c r="F196" s="186">
        <v>1000000</v>
      </c>
      <c r="G196" s="62"/>
      <c r="H196" s="62">
        <f>SUM(D196:G196)</f>
        <v>1000000</v>
      </c>
      <c r="I196" s="70">
        <f>SUM(D196:G196)/C196</f>
        <v>1</v>
      </c>
      <c r="J196" s="209" t="s">
        <v>382</v>
      </c>
      <c r="K196" s="175"/>
      <c r="L196" s="82" t="s">
        <v>51</v>
      </c>
    </row>
    <row r="197" spans="1:12" s="72" customFormat="1" ht="39.75" customHeight="1">
      <c r="A197" s="304" t="s">
        <v>118</v>
      </c>
      <c r="B197" s="305"/>
      <c r="C197" s="100">
        <v>197200</v>
      </c>
      <c r="D197" s="62"/>
      <c r="E197" s="62">
        <v>178760</v>
      </c>
      <c r="F197" s="186"/>
      <c r="G197" s="62"/>
      <c r="H197" s="62">
        <f>SUM(D197:G197)</f>
        <v>178760</v>
      </c>
      <c r="I197" s="70">
        <f>SUM(D197:G197)/C197</f>
        <v>0.9064908722109534</v>
      </c>
      <c r="J197" s="209" t="s">
        <v>359</v>
      </c>
      <c r="K197" s="175"/>
      <c r="L197" s="82" t="s">
        <v>51</v>
      </c>
    </row>
    <row r="198" spans="1:12" s="72" customFormat="1" ht="39.75" customHeight="1">
      <c r="A198" s="306" t="s">
        <v>119</v>
      </c>
      <c r="B198" s="307"/>
      <c r="C198" s="101">
        <v>975000</v>
      </c>
      <c r="D198" s="62"/>
      <c r="E198" s="62">
        <v>240499</v>
      </c>
      <c r="F198" s="186">
        <v>234860</v>
      </c>
      <c r="G198" s="62"/>
      <c r="H198" s="62">
        <f>SUM(D198:G198)</f>
        <v>475359</v>
      </c>
      <c r="I198" s="70">
        <f>SUM(D198:G198)/C198</f>
        <v>0.4875476923076923</v>
      </c>
      <c r="J198" s="209" t="s">
        <v>1</v>
      </c>
      <c r="K198" s="175"/>
      <c r="L198" s="95" t="s">
        <v>72</v>
      </c>
    </row>
    <row r="199" spans="1:12" s="72" customFormat="1" ht="39.75" customHeight="1">
      <c r="A199" s="301" t="s">
        <v>120</v>
      </c>
      <c r="B199" s="302"/>
      <c r="C199" s="102">
        <v>776880</v>
      </c>
      <c r="D199" s="62"/>
      <c r="E199" s="62">
        <v>131344</v>
      </c>
      <c r="F199" s="186">
        <v>221470</v>
      </c>
      <c r="G199" s="62"/>
      <c r="H199" s="62">
        <f>SUM(D199:G199)</f>
        <v>352814</v>
      </c>
      <c r="I199" s="70">
        <f>SUM(D199:G199)/C199</f>
        <v>0.45414220986510145</v>
      </c>
      <c r="J199" s="209" t="s">
        <v>1</v>
      </c>
      <c r="K199" s="175"/>
      <c r="L199" s="103" t="s">
        <v>73</v>
      </c>
    </row>
    <row r="200" spans="1:12" s="72" customFormat="1" ht="39.75" customHeight="1">
      <c r="A200" s="269" t="s">
        <v>142</v>
      </c>
      <c r="B200" s="270"/>
      <c r="C200" s="137">
        <v>146340</v>
      </c>
      <c r="D200" s="62"/>
      <c r="E200" s="62"/>
      <c r="F200" s="186">
        <v>23360</v>
      </c>
      <c r="G200" s="62"/>
      <c r="H200" s="62">
        <f aca="true" t="shared" si="25" ref="H200:H213">SUM(D200:G200)</f>
        <v>23360</v>
      </c>
      <c r="I200" s="70">
        <f aca="true" t="shared" si="26" ref="I200:I213">SUM(D200:G200)/C200</f>
        <v>0.15962826294929616</v>
      </c>
      <c r="J200" s="209" t="s">
        <v>286</v>
      </c>
      <c r="K200" s="175"/>
      <c r="L200" s="136" t="s">
        <v>51</v>
      </c>
    </row>
    <row r="201" spans="1:12" s="72" customFormat="1" ht="39.75" customHeight="1">
      <c r="A201" s="303" t="s">
        <v>143</v>
      </c>
      <c r="B201" s="216"/>
      <c r="C201" s="138">
        <v>200900</v>
      </c>
      <c r="D201" s="62"/>
      <c r="E201" s="62"/>
      <c r="F201" s="186">
        <v>46024</v>
      </c>
      <c r="G201" s="62"/>
      <c r="H201" s="62">
        <f t="shared" si="25"/>
        <v>46024</v>
      </c>
      <c r="I201" s="70">
        <f t="shared" si="26"/>
        <v>0.22908909905425584</v>
      </c>
      <c r="J201" s="209" t="s">
        <v>286</v>
      </c>
      <c r="K201" s="175"/>
      <c r="L201" s="136" t="s">
        <v>51</v>
      </c>
    </row>
    <row r="202" spans="1:12" s="72" customFormat="1" ht="39.75" customHeight="1">
      <c r="A202" s="217" t="s">
        <v>144</v>
      </c>
      <c r="B202" s="216"/>
      <c r="C202" s="137">
        <v>83500</v>
      </c>
      <c r="D202" s="62"/>
      <c r="E202" s="62"/>
      <c r="F202" s="186"/>
      <c r="G202" s="62"/>
      <c r="H202" s="62">
        <f t="shared" si="25"/>
        <v>0</v>
      </c>
      <c r="I202" s="70">
        <f t="shared" si="26"/>
        <v>0</v>
      </c>
      <c r="J202" s="209" t="s">
        <v>286</v>
      </c>
      <c r="K202" s="175"/>
      <c r="L202" s="136" t="s">
        <v>51</v>
      </c>
    </row>
    <row r="203" spans="1:12" s="72" customFormat="1" ht="39.75" customHeight="1">
      <c r="A203" s="211" t="s">
        <v>149</v>
      </c>
      <c r="B203" s="214"/>
      <c r="C203" s="140">
        <v>110800</v>
      </c>
      <c r="D203" s="62"/>
      <c r="E203" s="62"/>
      <c r="F203" s="186"/>
      <c r="G203" s="62"/>
      <c r="H203" s="62">
        <f t="shared" si="25"/>
        <v>0</v>
      </c>
      <c r="I203" s="70">
        <f t="shared" si="26"/>
        <v>0</v>
      </c>
      <c r="J203" s="209" t="s">
        <v>286</v>
      </c>
      <c r="K203" s="175"/>
      <c r="L203" s="136" t="s">
        <v>51</v>
      </c>
    </row>
    <row r="204" spans="1:12" s="72" customFormat="1" ht="39.75" customHeight="1">
      <c r="A204" s="247" t="s">
        <v>150</v>
      </c>
      <c r="B204" s="214"/>
      <c r="C204" s="141">
        <v>79206</v>
      </c>
      <c r="D204" s="62"/>
      <c r="E204" s="62">
        <v>7105</v>
      </c>
      <c r="F204" s="186">
        <v>2000</v>
      </c>
      <c r="G204" s="62"/>
      <c r="H204" s="62">
        <f t="shared" si="25"/>
        <v>9105</v>
      </c>
      <c r="I204" s="70">
        <f t="shared" si="26"/>
        <v>0.11495341262025605</v>
      </c>
      <c r="J204" s="209" t="s">
        <v>286</v>
      </c>
      <c r="K204" s="175"/>
      <c r="L204" s="139" t="s">
        <v>51</v>
      </c>
    </row>
    <row r="205" spans="1:12" s="72" customFormat="1" ht="39.75" customHeight="1">
      <c r="A205" s="247" t="s">
        <v>151</v>
      </c>
      <c r="B205" s="214"/>
      <c r="C205" s="141">
        <v>400000</v>
      </c>
      <c r="D205" s="62"/>
      <c r="E205" s="62"/>
      <c r="F205" s="186"/>
      <c r="G205" s="62"/>
      <c r="H205" s="62">
        <f t="shared" si="25"/>
        <v>0</v>
      </c>
      <c r="I205" s="70">
        <f t="shared" si="26"/>
        <v>0</v>
      </c>
      <c r="J205" s="209" t="s">
        <v>286</v>
      </c>
      <c r="K205" s="175"/>
      <c r="L205" s="139" t="s">
        <v>51</v>
      </c>
    </row>
    <row r="206" spans="1:12" s="72" customFormat="1" ht="39.75" customHeight="1">
      <c r="A206" s="245" t="s">
        <v>152</v>
      </c>
      <c r="B206" s="214"/>
      <c r="C206" s="137">
        <v>120900</v>
      </c>
      <c r="D206" s="62"/>
      <c r="E206" s="62"/>
      <c r="F206" s="186"/>
      <c r="G206" s="62"/>
      <c r="H206" s="62">
        <f t="shared" si="25"/>
        <v>0</v>
      </c>
      <c r="I206" s="70">
        <f t="shared" si="26"/>
        <v>0</v>
      </c>
      <c r="J206" s="209" t="s">
        <v>286</v>
      </c>
      <c r="K206" s="175"/>
      <c r="L206" s="142" t="s">
        <v>145</v>
      </c>
    </row>
    <row r="207" spans="1:12" s="72" customFormat="1" ht="39.75" customHeight="1">
      <c r="A207" s="245" t="s">
        <v>153</v>
      </c>
      <c r="B207" s="214"/>
      <c r="C207" s="137">
        <v>96900</v>
      </c>
      <c r="D207" s="62"/>
      <c r="E207" s="62"/>
      <c r="F207" s="186"/>
      <c r="G207" s="62"/>
      <c r="H207" s="62">
        <f t="shared" si="25"/>
        <v>0</v>
      </c>
      <c r="I207" s="70">
        <f t="shared" si="26"/>
        <v>0</v>
      </c>
      <c r="J207" s="209" t="s">
        <v>286</v>
      </c>
      <c r="K207" s="175"/>
      <c r="L207" s="142" t="s">
        <v>145</v>
      </c>
    </row>
    <row r="208" spans="1:12" s="72" customFormat="1" ht="39.75" customHeight="1">
      <c r="A208" s="245" t="s">
        <v>154</v>
      </c>
      <c r="B208" s="214"/>
      <c r="C208" s="137">
        <v>171300</v>
      </c>
      <c r="D208" s="62"/>
      <c r="E208" s="62"/>
      <c r="F208" s="186"/>
      <c r="G208" s="62"/>
      <c r="H208" s="62">
        <f t="shared" si="25"/>
        <v>0</v>
      </c>
      <c r="I208" s="70">
        <f t="shared" si="26"/>
        <v>0</v>
      </c>
      <c r="J208" s="209" t="s">
        <v>286</v>
      </c>
      <c r="K208" s="175"/>
      <c r="L208" s="142" t="s">
        <v>72</v>
      </c>
    </row>
    <row r="209" spans="1:12" s="72" customFormat="1" ht="39.75" customHeight="1">
      <c r="A209" s="246" t="s">
        <v>155</v>
      </c>
      <c r="B209" s="214"/>
      <c r="C209" s="138">
        <v>256200</v>
      </c>
      <c r="D209" s="62"/>
      <c r="E209" s="62"/>
      <c r="F209" s="186"/>
      <c r="G209" s="62"/>
      <c r="H209" s="62">
        <f t="shared" si="25"/>
        <v>0</v>
      </c>
      <c r="I209" s="70">
        <f t="shared" si="26"/>
        <v>0</v>
      </c>
      <c r="J209" s="209" t="s">
        <v>286</v>
      </c>
      <c r="K209" s="175"/>
      <c r="L209" s="143" t="s">
        <v>145</v>
      </c>
    </row>
    <row r="210" spans="1:12" s="72" customFormat="1" ht="39.75" customHeight="1">
      <c r="A210" s="245" t="s">
        <v>156</v>
      </c>
      <c r="B210" s="214"/>
      <c r="C210" s="137">
        <v>74000</v>
      </c>
      <c r="D210" s="62"/>
      <c r="E210" s="62"/>
      <c r="F210" s="186"/>
      <c r="G210" s="62"/>
      <c r="H210" s="62">
        <f t="shared" si="25"/>
        <v>0</v>
      </c>
      <c r="I210" s="70">
        <f t="shared" si="26"/>
        <v>0</v>
      </c>
      <c r="J210" s="209" t="s">
        <v>286</v>
      </c>
      <c r="K210" s="175"/>
      <c r="L210" s="142" t="s">
        <v>146</v>
      </c>
    </row>
    <row r="211" spans="1:12" s="72" customFormat="1" ht="39.75" customHeight="1">
      <c r="A211" s="245" t="s">
        <v>190</v>
      </c>
      <c r="B211" s="212"/>
      <c r="C211" s="137">
        <v>60000</v>
      </c>
      <c r="D211" s="62"/>
      <c r="E211" s="62"/>
      <c r="F211" s="186">
        <v>58476</v>
      </c>
      <c r="G211" s="62"/>
      <c r="H211" s="62">
        <f t="shared" si="25"/>
        <v>58476</v>
      </c>
      <c r="I211" s="70">
        <f t="shared" si="26"/>
        <v>0.9746</v>
      </c>
      <c r="J211" s="209" t="s">
        <v>358</v>
      </c>
      <c r="K211" s="175"/>
      <c r="L211" s="142" t="s">
        <v>147</v>
      </c>
    </row>
    <row r="212" spans="1:12" s="72" customFormat="1" ht="39.75" customHeight="1">
      <c r="A212" s="245" t="s">
        <v>191</v>
      </c>
      <c r="B212" s="212"/>
      <c r="C212" s="137">
        <v>193400</v>
      </c>
      <c r="D212" s="62"/>
      <c r="E212" s="62"/>
      <c r="F212" s="186">
        <v>193042</v>
      </c>
      <c r="G212" s="62"/>
      <c r="H212" s="62">
        <f t="shared" si="25"/>
        <v>193042</v>
      </c>
      <c r="I212" s="70">
        <f t="shared" si="26"/>
        <v>0.9981489141675285</v>
      </c>
      <c r="J212" s="209" t="s">
        <v>358</v>
      </c>
      <c r="K212" s="175"/>
      <c r="L212" s="142" t="s">
        <v>127</v>
      </c>
    </row>
    <row r="213" spans="1:12" s="72" customFormat="1" ht="39.75" customHeight="1">
      <c r="A213" s="245" t="s">
        <v>192</v>
      </c>
      <c r="B213" s="212"/>
      <c r="C213" s="137">
        <v>437400</v>
      </c>
      <c r="D213" s="62"/>
      <c r="E213" s="62"/>
      <c r="F213" s="186">
        <v>48600</v>
      </c>
      <c r="G213" s="62"/>
      <c r="H213" s="62">
        <f t="shared" si="25"/>
        <v>48600</v>
      </c>
      <c r="I213" s="70">
        <f t="shared" si="26"/>
        <v>0.1111111111111111</v>
      </c>
      <c r="J213" s="209" t="s">
        <v>286</v>
      </c>
      <c r="K213" s="175"/>
      <c r="L213" s="142" t="s">
        <v>148</v>
      </c>
    </row>
    <row r="214" spans="1:12" s="72" customFormat="1" ht="39.75" customHeight="1">
      <c r="A214" s="217" t="s">
        <v>215</v>
      </c>
      <c r="B214" s="212"/>
      <c r="C214" s="160">
        <v>46180</v>
      </c>
      <c r="D214" s="62"/>
      <c r="E214" s="62"/>
      <c r="F214" s="186"/>
      <c r="G214" s="62"/>
      <c r="H214" s="62">
        <f aca="true" t="shared" si="27" ref="H214:H221">SUM(D214:G214)</f>
        <v>0</v>
      </c>
      <c r="I214" s="70">
        <f aca="true" t="shared" si="28" ref="I214:I225">SUM(D214:G214)/C214</f>
        <v>0</v>
      </c>
      <c r="J214" s="209" t="s">
        <v>1</v>
      </c>
      <c r="K214" s="175"/>
      <c r="L214" s="139" t="s">
        <v>51</v>
      </c>
    </row>
    <row r="215" spans="1:12" s="72" customFormat="1" ht="39.75" customHeight="1">
      <c r="A215" s="217" t="s">
        <v>330</v>
      </c>
      <c r="B215" s="214"/>
      <c r="C215" s="160">
        <v>10500000</v>
      </c>
      <c r="D215" s="62"/>
      <c r="E215" s="62"/>
      <c r="F215" s="186"/>
      <c r="G215" s="62"/>
      <c r="H215" s="62">
        <f t="shared" si="27"/>
        <v>0</v>
      </c>
      <c r="I215" s="70">
        <f t="shared" si="28"/>
        <v>0</v>
      </c>
      <c r="J215" s="209" t="s">
        <v>331</v>
      </c>
      <c r="K215" s="210"/>
      <c r="L215" s="139" t="s">
        <v>51</v>
      </c>
    </row>
    <row r="216" spans="1:12" s="72" customFormat="1" ht="39.75" customHeight="1">
      <c r="A216" s="211" t="s">
        <v>347</v>
      </c>
      <c r="B216" s="212"/>
      <c r="C216" s="106">
        <v>186570</v>
      </c>
      <c r="D216" s="62"/>
      <c r="E216" s="62"/>
      <c r="F216" s="186"/>
      <c r="G216" s="62"/>
      <c r="H216" s="62">
        <f t="shared" si="27"/>
        <v>0</v>
      </c>
      <c r="I216" s="70">
        <f t="shared" si="28"/>
        <v>0</v>
      </c>
      <c r="J216" s="209" t="s">
        <v>1</v>
      </c>
      <c r="K216" s="210"/>
      <c r="L216" s="125" t="s">
        <v>343</v>
      </c>
    </row>
    <row r="217" spans="1:12" s="72" customFormat="1" ht="39.75" customHeight="1">
      <c r="A217" s="211" t="s">
        <v>348</v>
      </c>
      <c r="B217" s="212"/>
      <c r="C217" s="106">
        <v>54000</v>
      </c>
      <c r="D217" s="62"/>
      <c r="E217" s="62"/>
      <c r="F217" s="186"/>
      <c r="G217" s="62"/>
      <c r="H217" s="62">
        <f t="shared" si="27"/>
        <v>0</v>
      </c>
      <c r="I217" s="70">
        <f t="shared" si="28"/>
        <v>0</v>
      </c>
      <c r="J217" s="209" t="s">
        <v>1</v>
      </c>
      <c r="K217" s="210"/>
      <c r="L217" s="125" t="s">
        <v>343</v>
      </c>
    </row>
    <row r="218" spans="1:12" s="72" customFormat="1" ht="39.75" customHeight="1">
      <c r="A218" s="211" t="s">
        <v>349</v>
      </c>
      <c r="B218" s="212"/>
      <c r="C218" s="106">
        <v>800000</v>
      </c>
      <c r="D218" s="62"/>
      <c r="E218" s="62"/>
      <c r="F218" s="186"/>
      <c r="G218" s="62"/>
      <c r="H218" s="62">
        <f t="shared" si="27"/>
        <v>0</v>
      </c>
      <c r="I218" s="70">
        <f t="shared" si="28"/>
        <v>0</v>
      </c>
      <c r="J218" s="209" t="s">
        <v>1</v>
      </c>
      <c r="K218" s="210"/>
      <c r="L218" s="125" t="s">
        <v>343</v>
      </c>
    </row>
    <row r="219" spans="1:12" s="72" customFormat="1" ht="39.75" customHeight="1">
      <c r="A219" s="211" t="s">
        <v>350</v>
      </c>
      <c r="B219" s="212"/>
      <c r="C219" s="106">
        <v>372632</v>
      </c>
      <c r="D219" s="62"/>
      <c r="E219" s="62"/>
      <c r="F219" s="186"/>
      <c r="G219" s="62"/>
      <c r="H219" s="62">
        <f t="shared" si="27"/>
        <v>0</v>
      </c>
      <c r="I219" s="70">
        <f t="shared" si="28"/>
        <v>0</v>
      </c>
      <c r="J219" s="209" t="s">
        <v>1</v>
      </c>
      <c r="K219" s="210"/>
      <c r="L219" s="173" t="s">
        <v>344</v>
      </c>
    </row>
    <row r="220" spans="1:12" s="72" customFormat="1" ht="39.75" customHeight="1">
      <c r="A220" s="211" t="s">
        <v>351</v>
      </c>
      <c r="B220" s="212"/>
      <c r="C220" s="106">
        <v>120000</v>
      </c>
      <c r="D220" s="62"/>
      <c r="E220" s="62"/>
      <c r="F220" s="186"/>
      <c r="G220" s="62"/>
      <c r="H220" s="62">
        <f t="shared" si="27"/>
        <v>0</v>
      </c>
      <c r="I220" s="70">
        <f t="shared" si="28"/>
        <v>0</v>
      </c>
      <c r="J220" s="209" t="s">
        <v>1</v>
      </c>
      <c r="K220" s="210"/>
      <c r="L220" s="173" t="s">
        <v>345</v>
      </c>
    </row>
    <row r="221" spans="1:12" s="72" customFormat="1" ht="34.5" customHeight="1">
      <c r="A221" s="300" t="s">
        <v>41</v>
      </c>
      <c r="B221" s="300"/>
      <c r="C221" s="78">
        <v>84692</v>
      </c>
      <c r="D221" s="61"/>
      <c r="E221" s="62"/>
      <c r="F221" s="200"/>
      <c r="G221" s="64"/>
      <c r="H221" s="62">
        <f t="shared" si="27"/>
        <v>0</v>
      </c>
      <c r="I221" s="70">
        <f t="shared" si="28"/>
        <v>0</v>
      </c>
      <c r="J221" s="299" t="s">
        <v>346</v>
      </c>
      <c r="K221" s="299"/>
      <c r="L221" s="39"/>
    </row>
    <row r="222" spans="1:12" s="72" customFormat="1" ht="26.25" customHeight="1">
      <c r="A222" s="297" t="s">
        <v>4</v>
      </c>
      <c r="B222" s="298"/>
      <c r="C222" s="91">
        <f aca="true" t="shared" si="29" ref="C222:H222">SUM(C195:C221)</f>
        <v>17847750</v>
      </c>
      <c r="D222" s="91">
        <f t="shared" si="29"/>
        <v>0</v>
      </c>
      <c r="E222" s="91">
        <f t="shared" si="29"/>
        <v>557708</v>
      </c>
      <c r="F222" s="201">
        <f t="shared" si="29"/>
        <v>1917832</v>
      </c>
      <c r="G222" s="91">
        <f t="shared" si="29"/>
        <v>0</v>
      </c>
      <c r="H222" s="91">
        <f t="shared" si="29"/>
        <v>2475540</v>
      </c>
      <c r="I222" s="92">
        <f t="shared" si="28"/>
        <v>0.138703197882086</v>
      </c>
      <c r="J222" s="290"/>
      <c r="K222" s="290"/>
      <c r="L222" s="79"/>
    </row>
    <row r="223" spans="1:12" s="72" customFormat="1" ht="35.25" customHeight="1">
      <c r="A223" s="276" t="s">
        <v>123</v>
      </c>
      <c r="B223" s="276"/>
      <c r="C223" s="135">
        <f>C193+C161+C98+C77</f>
        <v>10759525</v>
      </c>
      <c r="D223" s="135">
        <f>D193+D161+D98+D77</f>
        <v>0</v>
      </c>
      <c r="E223" s="135">
        <f>E193+E161+E98+E77</f>
        <v>7072819</v>
      </c>
      <c r="F223" s="202">
        <f>F193+F161+F98+F77</f>
        <v>285000</v>
      </c>
      <c r="G223" s="135">
        <f>G193+G161+G98+G77</f>
        <v>0</v>
      </c>
      <c r="H223" s="122">
        <f>SUM(D223:G223)</f>
        <v>7357819</v>
      </c>
      <c r="I223" s="123">
        <f t="shared" si="28"/>
        <v>0.6838423629295903</v>
      </c>
      <c r="J223" s="277"/>
      <c r="K223" s="277"/>
      <c r="L223" s="121"/>
    </row>
    <row r="224" spans="1:12" s="72" customFormat="1" ht="39" customHeight="1">
      <c r="A224" s="297" t="s">
        <v>85</v>
      </c>
      <c r="B224" s="344"/>
      <c r="C224" s="66">
        <f>C222+C186+C154+C92+C68+C28</f>
        <v>583171424</v>
      </c>
      <c r="D224" s="66">
        <f>D222+D186+D154+D92+D68+D28</f>
        <v>368955386</v>
      </c>
      <c r="E224" s="66">
        <f>E222+E186+E154+E92+E68+E28</f>
        <v>118798610</v>
      </c>
      <c r="F224" s="203">
        <f>F222+F186+F154+F92+F68+F28</f>
        <v>28085274</v>
      </c>
      <c r="G224" s="66">
        <f>G222+G186+G154+G92+G68+G28</f>
        <v>0</v>
      </c>
      <c r="H224" s="66">
        <f>SUM(D224:G224)</f>
        <v>515839270</v>
      </c>
      <c r="I224" s="80">
        <f t="shared" si="28"/>
        <v>0.8845414037296861</v>
      </c>
      <c r="J224" s="345"/>
      <c r="K224" s="345"/>
      <c r="L224" s="7"/>
    </row>
    <row r="225" spans="1:11" ht="28.5" customHeight="1">
      <c r="A225" s="356" t="s">
        <v>5</v>
      </c>
      <c r="B225" s="357"/>
      <c r="C225" s="75">
        <f>C224+C223</f>
        <v>593930949</v>
      </c>
      <c r="D225" s="75">
        <f>D224+D223</f>
        <v>368955386</v>
      </c>
      <c r="E225" s="75">
        <f>E224+E223</f>
        <v>125871429</v>
      </c>
      <c r="F225" s="191">
        <f>F224+F223</f>
        <v>28370274</v>
      </c>
      <c r="G225" s="75">
        <f>G224+G223</f>
        <v>0</v>
      </c>
      <c r="H225" s="75">
        <f>SUM(D225:G225)</f>
        <v>523197089</v>
      </c>
      <c r="I225" s="70">
        <f t="shared" si="28"/>
        <v>0.8809055831842163</v>
      </c>
      <c r="J225" s="358"/>
      <c r="K225" s="358"/>
    </row>
    <row r="226" spans="1:13" s="49" customFormat="1" ht="16.5">
      <c r="A226" s="40"/>
      <c r="B226" s="41"/>
      <c r="C226" s="42"/>
      <c r="D226" s="42"/>
      <c r="E226" s="42"/>
      <c r="F226" s="204"/>
      <c r="G226" s="42"/>
      <c r="H226" s="42" t="s">
        <v>2</v>
      </c>
      <c r="I226" s="43"/>
      <c r="J226" s="113"/>
      <c r="K226" s="44"/>
      <c r="L226" s="48"/>
      <c r="M226" s="48"/>
    </row>
    <row r="227" spans="1:13" s="49" customFormat="1" ht="22.5" customHeight="1">
      <c r="A227" s="45" t="s">
        <v>27</v>
      </c>
      <c r="B227" s="46"/>
      <c r="C227" s="47"/>
      <c r="D227" s="47"/>
      <c r="E227" s="47"/>
      <c r="F227" s="205"/>
      <c r="G227" s="47"/>
      <c r="H227" s="46"/>
      <c r="I227" s="47"/>
      <c r="K227" s="47"/>
      <c r="M227" s="48"/>
    </row>
    <row r="228" spans="1:11" ht="90.75" customHeight="1">
      <c r="A228" s="361" t="s">
        <v>28</v>
      </c>
      <c r="B228" s="355"/>
      <c r="C228" s="355"/>
      <c r="D228" s="355"/>
      <c r="E228" s="355" t="s">
        <v>6</v>
      </c>
      <c r="F228" s="355"/>
      <c r="G228" s="51">
        <f>F7+F9-H225</f>
        <v>619139370</v>
      </c>
      <c r="H228" s="50" t="s">
        <v>7</v>
      </c>
      <c r="I228" s="50"/>
      <c r="J228" s="50"/>
      <c r="K228" s="50"/>
    </row>
    <row r="229" spans="1:13" s="49" customFormat="1" ht="109.5" customHeight="1">
      <c r="A229" s="359" t="s">
        <v>141</v>
      </c>
      <c r="B229" s="360"/>
      <c r="C229" s="360"/>
      <c r="D229" s="360"/>
      <c r="E229" s="360"/>
      <c r="F229" s="360"/>
      <c r="G229" s="360"/>
      <c r="H229" s="360"/>
      <c r="I229" s="360"/>
      <c r="J229" s="360"/>
      <c r="K229" s="360"/>
      <c r="M229" s="48"/>
    </row>
    <row r="230" spans="1:13" s="49" customFormat="1" ht="28.5" customHeight="1">
      <c r="A230" s="52" t="s">
        <v>8</v>
      </c>
      <c r="B230" s="53"/>
      <c r="C230" s="53"/>
      <c r="D230" s="53"/>
      <c r="E230" s="53"/>
      <c r="F230" s="206"/>
      <c r="G230" s="53"/>
      <c r="H230" s="53"/>
      <c r="I230" s="53"/>
      <c r="J230" s="53"/>
      <c r="K230" s="53"/>
      <c r="M230" s="48"/>
    </row>
    <row r="231" spans="1:13" s="93" customFormat="1" ht="28.5" customHeight="1">
      <c r="A231" s="354" t="s">
        <v>121</v>
      </c>
      <c r="B231" s="343"/>
      <c r="C231" s="343"/>
      <c r="D231" s="343"/>
      <c r="E231" s="343"/>
      <c r="F231" s="343"/>
      <c r="G231" s="343"/>
      <c r="H231" s="343"/>
      <c r="I231" s="343"/>
      <c r="J231" s="343"/>
      <c r="K231" s="343"/>
      <c r="M231" s="94"/>
    </row>
    <row r="232" spans="1:13" s="93" customFormat="1" ht="19.5">
      <c r="A232" s="343" t="s">
        <v>299</v>
      </c>
      <c r="B232" s="343"/>
      <c r="C232" s="343"/>
      <c r="D232" s="343"/>
      <c r="E232" s="343"/>
      <c r="F232" s="343"/>
      <c r="G232" s="343"/>
      <c r="H232" s="343"/>
      <c r="I232" s="343"/>
      <c r="J232" s="343"/>
      <c r="K232" s="343"/>
      <c r="M232" s="94"/>
    </row>
    <row r="233" spans="1:13" s="49" customFormat="1" ht="16.5">
      <c r="A233" s="54" t="s">
        <v>9</v>
      </c>
      <c r="B233" s="47"/>
      <c r="C233" s="55"/>
      <c r="D233" s="47"/>
      <c r="E233" s="47"/>
      <c r="F233" s="205"/>
      <c r="G233" s="47"/>
      <c r="H233" s="54" t="s">
        <v>10</v>
      </c>
      <c r="I233" s="47"/>
      <c r="K233" s="47"/>
      <c r="M233" s="48"/>
    </row>
    <row r="234" spans="2:13" s="49" customFormat="1" ht="16.5">
      <c r="B234" s="47"/>
      <c r="C234" s="47"/>
      <c r="D234" s="47"/>
      <c r="E234" s="56"/>
      <c r="F234" s="205"/>
      <c r="G234" s="47"/>
      <c r="H234" s="54" t="s">
        <v>11</v>
      </c>
      <c r="I234" s="47"/>
      <c r="K234" s="47"/>
      <c r="M234" s="48"/>
    </row>
    <row r="235" spans="2:13" s="49" customFormat="1" ht="16.5">
      <c r="B235" s="47"/>
      <c r="C235" s="47"/>
      <c r="D235" s="47"/>
      <c r="E235" s="47"/>
      <c r="F235" s="205"/>
      <c r="G235" s="47"/>
      <c r="H235" s="47"/>
      <c r="I235" s="47"/>
      <c r="K235" s="47"/>
      <c r="M235" s="48"/>
    </row>
    <row r="236" spans="1:13" s="49" customFormat="1" ht="16.5">
      <c r="A236" s="54" t="s">
        <v>3</v>
      </c>
      <c r="B236" s="47"/>
      <c r="C236" s="47"/>
      <c r="D236" s="47"/>
      <c r="E236" s="47"/>
      <c r="F236" s="205"/>
      <c r="G236" s="47"/>
      <c r="H236" s="47"/>
      <c r="I236" s="47"/>
      <c r="K236" s="56"/>
      <c r="M236" s="48"/>
    </row>
    <row r="237" spans="1:13" s="49" customFormat="1" ht="18.75">
      <c r="A237" s="54" t="s">
        <v>383</v>
      </c>
      <c r="D237" s="58"/>
      <c r="F237" s="207"/>
      <c r="M237" s="48"/>
    </row>
    <row r="238" spans="6:13" s="49" customFormat="1" ht="27.75" customHeight="1">
      <c r="F238" s="207"/>
      <c r="M238" s="48"/>
    </row>
    <row r="239" spans="1:11" ht="16.5">
      <c r="A239" s="49"/>
      <c r="B239" s="49"/>
      <c r="C239" s="49"/>
      <c r="D239" s="49"/>
      <c r="E239" s="49"/>
      <c r="F239" s="207"/>
      <c r="G239" s="49"/>
      <c r="H239" s="49"/>
      <c r="I239" s="49"/>
      <c r="J239" s="49"/>
      <c r="K239" s="49"/>
    </row>
    <row r="240" spans="1:11" ht="26.25" customHeight="1">
      <c r="A240" s="59"/>
      <c r="B240" s="59"/>
      <c r="J240" s="114"/>
      <c r="K240" s="59"/>
    </row>
    <row r="241" spans="1:11" ht="16.5">
      <c r="A241" s="60"/>
      <c r="B241" s="59"/>
      <c r="E241" s="60"/>
      <c r="J241" s="115"/>
      <c r="K241" s="59"/>
    </row>
    <row r="242" spans="1:11" ht="16.5">
      <c r="A242" s="60"/>
      <c r="B242" s="59"/>
      <c r="E242" s="60"/>
      <c r="K242" s="59"/>
    </row>
    <row r="243" spans="1:11" ht="16.5">
      <c r="A243" s="54" t="s">
        <v>12</v>
      </c>
      <c r="B243" s="47"/>
      <c r="C243" s="47"/>
      <c r="D243" s="47"/>
      <c r="E243" s="47"/>
      <c r="F243" s="205"/>
      <c r="G243" s="47"/>
      <c r="H243" s="54" t="s">
        <v>13</v>
      </c>
      <c r="I243" s="47"/>
      <c r="J243" s="49"/>
      <c r="K243" s="47"/>
    </row>
    <row r="244" spans="1:11" ht="16.5">
      <c r="A244" s="54" t="s">
        <v>11</v>
      </c>
      <c r="B244" s="47"/>
      <c r="C244" s="47"/>
      <c r="D244" s="47"/>
      <c r="E244" s="47"/>
      <c r="F244" s="205"/>
      <c r="G244" s="47"/>
      <c r="H244" s="54" t="s">
        <v>29</v>
      </c>
      <c r="I244" s="47"/>
      <c r="J244" s="49"/>
      <c r="K244" s="57"/>
    </row>
    <row r="245" spans="1:11" ht="16.5">
      <c r="A245" s="352" t="s">
        <v>14</v>
      </c>
      <c r="B245" s="353"/>
      <c r="C245" s="353"/>
      <c r="D245" s="353"/>
      <c r="E245" s="353"/>
      <c r="F245" s="353"/>
      <c r="G245" s="353"/>
      <c r="H245" s="353"/>
      <c r="I245" s="353"/>
      <c r="J245" s="353"/>
      <c r="K245" s="353"/>
    </row>
    <row r="246" spans="1:11" ht="16.5">
      <c r="A246" s="59"/>
      <c r="B246" s="59"/>
      <c r="K246" s="59"/>
    </row>
    <row r="247" spans="1:11" ht="16.5">
      <c r="A247" s="59"/>
      <c r="B247" s="59"/>
      <c r="K247" s="59"/>
    </row>
    <row r="248" spans="1:11" ht="16.5">
      <c r="A248" s="59"/>
      <c r="B248" s="59"/>
      <c r="K248" s="59"/>
    </row>
    <row r="250" spans="1:11" ht="16.5">
      <c r="A250" s="59"/>
      <c r="B250" s="59"/>
      <c r="K250" s="59"/>
    </row>
    <row r="252" spans="1:11" ht="16.5">
      <c r="A252" s="59"/>
      <c r="B252" s="59"/>
      <c r="K252" s="59"/>
    </row>
    <row r="253" spans="1:11" ht="16.5">
      <c r="A253" s="59"/>
      <c r="B253" s="59"/>
      <c r="K253" s="59"/>
    </row>
    <row r="254" spans="1:11" ht="16.5">
      <c r="A254" s="59"/>
      <c r="B254" s="59"/>
      <c r="K254" s="59"/>
    </row>
    <row r="255" spans="1:11" ht="16.5">
      <c r="A255" s="59"/>
      <c r="B255" s="59"/>
      <c r="K255" s="59"/>
    </row>
    <row r="256" spans="1:11" ht="16.5">
      <c r="A256" s="59"/>
      <c r="B256" s="59"/>
      <c r="K256" s="59"/>
    </row>
    <row r="257" spans="1:11" ht="16.5">
      <c r="A257" s="59"/>
      <c r="B257" s="59"/>
      <c r="K257" s="59"/>
    </row>
    <row r="258" spans="1:11" ht="16.5">
      <c r="A258" s="59"/>
      <c r="B258" s="59"/>
      <c r="K258" s="59"/>
    </row>
    <row r="259" spans="1:11" ht="16.5">
      <c r="A259" s="59"/>
      <c r="B259" s="59"/>
      <c r="K259" s="59"/>
    </row>
    <row r="260" spans="1:11" ht="16.5">
      <c r="A260" s="59"/>
      <c r="B260" s="59"/>
      <c r="K260" s="59"/>
    </row>
    <row r="261" spans="1:11" ht="16.5">
      <c r="A261" s="59"/>
      <c r="B261" s="59"/>
      <c r="K261" s="59"/>
    </row>
    <row r="262" spans="1:11" ht="16.5">
      <c r="A262" s="59"/>
      <c r="B262" s="59"/>
      <c r="K262" s="59"/>
    </row>
    <row r="263" spans="1:11" ht="16.5">
      <c r="A263" s="59"/>
      <c r="B263" s="59"/>
      <c r="K263" s="59"/>
    </row>
    <row r="264" spans="1:11" ht="16.5">
      <c r="A264" s="59"/>
      <c r="B264" s="59"/>
      <c r="K264" s="59"/>
    </row>
    <row r="265" spans="1:11" ht="16.5">
      <c r="A265" s="59"/>
      <c r="B265" s="59"/>
      <c r="K265" s="59"/>
    </row>
    <row r="266" spans="1:11" ht="16.5">
      <c r="A266" s="59"/>
      <c r="B266" s="59"/>
      <c r="K266" s="59"/>
    </row>
  </sheetData>
  <autoFilter ref="L1:L265"/>
  <mergeCells count="430">
    <mergeCell ref="A182:B182"/>
    <mergeCell ref="J182:K182"/>
    <mergeCell ref="A214:B214"/>
    <mergeCell ref="J214:K214"/>
    <mergeCell ref="J196:K196"/>
    <mergeCell ref="A195:B195"/>
    <mergeCell ref="J195:K195"/>
    <mergeCell ref="J186:K186"/>
    <mergeCell ref="A190:B190"/>
    <mergeCell ref="A191:B191"/>
    <mergeCell ref="J179:K179"/>
    <mergeCell ref="J180:K180"/>
    <mergeCell ref="J181:K181"/>
    <mergeCell ref="A178:B178"/>
    <mergeCell ref="A179:B179"/>
    <mergeCell ref="A180:B180"/>
    <mergeCell ref="A181:B181"/>
    <mergeCell ref="J175:K175"/>
    <mergeCell ref="J176:K176"/>
    <mergeCell ref="J177:K177"/>
    <mergeCell ref="J178:K178"/>
    <mergeCell ref="A174:B174"/>
    <mergeCell ref="A175:B175"/>
    <mergeCell ref="A176:B176"/>
    <mergeCell ref="A177:B177"/>
    <mergeCell ref="A162:K162"/>
    <mergeCell ref="A155:K155"/>
    <mergeCell ref="A161:B161"/>
    <mergeCell ref="J161:K161"/>
    <mergeCell ref="A160:B160"/>
    <mergeCell ref="J156:K156"/>
    <mergeCell ref="J157:K157"/>
    <mergeCell ref="J158:K158"/>
    <mergeCell ref="J159:K159"/>
    <mergeCell ref="J160:K160"/>
    <mergeCell ref="J146:K146"/>
    <mergeCell ref="J147:K147"/>
    <mergeCell ref="J148:K148"/>
    <mergeCell ref="J149:K149"/>
    <mergeCell ref="J142:K142"/>
    <mergeCell ref="J143:K143"/>
    <mergeCell ref="J144:K144"/>
    <mergeCell ref="J145:K145"/>
    <mergeCell ref="J138:K138"/>
    <mergeCell ref="J139:K139"/>
    <mergeCell ref="J140:K140"/>
    <mergeCell ref="J141:K141"/>
    <mergeCell ref="J134:K134"/>
    <mergeCell ref="J135:K135"/>
    <mergeCell ref="J136:K136"/>
    <mergeCell ref="J137:K137"/>
    <mergeCell ref="J130:K130"/>
    <mergeCell ref="J131:K131"/>
    <mergeCell ref="J132:K132"/>
    <mergeCell ref="J133:K133"/>
    <mergeCell ref="J126:K126"/>
    <mergeCell ref="J127:K127"/>
    <mergeCell ref="J128:K128"/>
    <mergeCell ref="J129:K129"/>
    <mergeCell ref="A146:B146"/>
    <mergeCell ref="A147:B147"/>
    <mergeCell ref="A148:B148"/>
    <mergeCell ref="A149:B149"/>
    <mergeCell ref="A142:B142"/>
    <mergeCell ref="A143:B143"/>
    <mergeCell ref="A144:B144"/>
    <mergeCell ref="A145:B145"/>
    <mergeCell ref="A138:B138"/>
    <mergeCell ref="A139:B139"/>
    <mergeCell ref="A140:B140"/>
    <mergeCell ref="A141:B141"/>
    <mergeCell ref="A134:B134"/>
    <mergeCell ref="A135:B135"/>
    <mergeCell ref="A136:B136"/>
    <mergeCell ref="A137:B137"/>
    <mergeCell ref="A130:B130"/>
    <mergeCell ref="A131:B131"/>
    <mergeCell ref="A132:B132"/>
    <mergeCell ref="A133:B133"/>
    <mergeCell ref="A126:B126"/>
    <mergeCell ref="A127:B127"/>
    <mergeCell ref="A128:B128"/>
    <mergeCell ref="A129:B129"/>
    <mergeCell ref="A99:B99"/>
    <mergeCell ref="J124:K124"/>
    <mergeCell ref="J125:K125"/>
    <mergeCell ref="A125:B125"/>
    <mergeCell ref="J100:K100"/>
    <mergeCell ref="A106:B106"/>
    <mergeCell ref="J106:K106"/>
    <mergeCell ref="A107:B107"/>
    <mergeCell ref="J107:K107"/>
    <mergeCell ref="A108:B108"/>
    <mergeCell ref="J85:K85"/>
    <mergeCell ref="J86:K86"/>
    <mergeCell ref="J87:K87"/>
    <mergeCell ref="A103:B103"/>
    <mergeCell ref="J103:K103"/>
    <mergeCell ref="C99:K99"/>
    <mergeCell ref="A101:B101"/>
    <mergeCell ref="J101:K101"/>
    <mergeCell ref="A102:B102"/>
    <mergeCell ref="A100:B100"/>
    <mergeCell ref="J67:K67"/>
    <mergeCell ref="J80:K80"/>
    <mergeCell ref="J73:K73"/>
    <mergeCell ref="J84:K84"/>
    <mergeCell ref="A78:K78"/>
    <mergeCell ref="A68:B68"/>
    <mergeCell ref="A67:B67"/>
    <mergeCell ref="J81:K81"/>
    <mergeCell ref="J82:K82"/>
    <mergeCell ref="J77:K77"/>
    <mergeCell ref="J54:K54"/>
    <mergeCell ref="J55:K55"/>
    <mergeCell ref="J56:K56"/>
    <mergeCell ref="J57:K57"/>
    <mergeCell ref="J50:K50"/>
    <mergeCell ref="J51:K51"/>
    <mergeCell ref="J52:K52"/>
    <mergeCell ref="J53:K53"/>
    <mergeCell ref="J46:K46"/>
    <mergeCell ref="J47:K47"/>
    <mergeCell ref="J48:K48"/>
    <mergeCell ref="J49:K49"/>
    <mergeCell ref="A29:K29"/>
    <mergeCell ref="A31:B31"/>
    <mergeCell ref="J30:K30"/>
    <mergeCell ref="J33:K33"/>
    <mergeCell ref="J31:K31"/>
    <mergeCell ref="A32:B32"/>
    <mergeCell ref="J40:K40"/>
    <mergeCell ref="A30:B30"/>
    <mergeCell ref="A33:B33"/>
    <mergeCell ref="J68:K68"/>
    <mergeCell ref="J34:K34"/>
    <mergeCell ref="J41:K41"/>
    <mergeCell ref="J42:K42"/>
    <mergeCell ref="J43:K43"/>
    <mergeCell ref="J44:K44"/>
    <mergeCell ref="J45:K45"/>
    <mergeCell ref="J74:K74"/>
    <mergeCell ref="J75:K75"/>
    <mergeCell ref="J76:K76"/>
    <mergeCell ref="A245:K245"/>
    <mergeCell ref="A231:K231"/>
    <mergeCell ref="E228:F228"/>
    <mergeCell ref="A225:B225"/>
    <mergeCell ref="J225:K225"/>
    <mergeCell ref="A229:K229"/>
    <mergeCell ref="A228:D228"/>
    <mergeCell ref="J92:K92"/>
    <mergeCell ref="J91:K91"/>
    <mergeCell ref="A34:B34"/>
    <mergeCell ref="A35:B35"/>
    <mergeCell ref="J79:K79"/>
    <mergeCell ref="J35:K35"/>
    <mergeCell ref="J36:K36"/>
    <mergeCell ref="J37:K37"/>
    <mergeCell ref="J38:K38"/>
    <mergeCell ref="J39:K39"/>
    <mergeCell ref="A9:D9"/>
    <mergeCell ref="A11:K11"/>
    <mergeCell ref="A232:K232"/>
    <mergeCell ref="J102:K102"/>
    <mergeCell ref="J32:K32"/>
    <mergeCell ref="A224:B224"/>
    <mergeCell ref="J224:K224"/>
    <mergeCell ref="A86:B86"/>
    <mergeCell ref="A87:B87"/>
    <mergeCell ref="A92:B92"/>
    <mergeCell ref="J16:K16"/>
    <mergeCell ref="A16:B16"/>
    <mergeCell ref="A1:K1"/>
    <mergeCell ref="A14:B14"/>
    <mergeCell ref="J14:K14"/>
    <mergeCell ref="A3:K3"/>
    <mergeCell ref="A2:K2"/>
    <mergeCell ref="A4:K4"/>
    <mergeCell ref="A7:D7"/>
    <mergeCell ref="A8:K8"/>
    <mergeCell ref="A12:K12"/>
    <mergeCell ref="A18:B18"/>
    <mergeCell ref="J28:K28"/>
    <mergeCell ref="J27:K27"/>
    <mergeCell ref="A28:B28"/>
    <mergeCell ref="J18:K18"/>
    <mergeCell ref="A27:B27"/>
    <mergeCell ref="A17:B17"/>
    <mergeCell ref="J17:K17"/>
    <mergeCell ref="A15:K15"/>
    <mergeCell ref="A91:B91"/>
    <mergeCell ref="J88:K88"/>
    <mergeCell ref="J89:K89"/>
    <mergeCell ref="J90:K90"/>
    <mergeCell ref="J83:K83"/>
    <mergeCell ref="A104:B104"/>
    <mergeCell ref="J104:K104"/>
    <mergeCell ref="A105:B105"/>
    <mergeCell ref="J105:K105"/>
    <mergeCell ref="J94:K94"/>
    <mergeCell ref="J95:K95"/>
    <mergeCell ref="A90:B90"/>
    <mergeCell ref="A84:B84"/>
    <mergeCell ref="A85:B85"/>
    <mergeCell ref="J108:K108"/>
    <mergeCell ref="A109:B109"/>
    <mergeCell ref="J109:K109"/>
    <mergeCell ref="J113:K113"/>
    <mergeCell ref="A110:B110"/>
    <mergeCell ref="J110:K110"/>
    <mergeCell ref="A111:B111"/>
    <mergeCell ref="J111:K111"/>
    <mergeCell ref="A112:B112"/>
    <mergeCell ref="J112:K112"/>
    <mergeCell ref="A113:B113"/>
    <mergeCell ref="A114:B114"/>
    <mergeCell ref="J114:K114"/>
    <mergeCell ref="A115:B115"/>
    <mergeCell ref="J115:K115"/>
    <mergeCell ref="J199:K199"/>
    <mergeCell ref="A197:B197"/>
    <mergeCell ref="J197:K197"/>
    <mergeCell ref="A198:B198"/>
    <mergeCell ref="J198:K198"/>
    <mergeCell ref="J222:K222"/>
    <mergeCell ref="A194:K194"/>
    <mergeCell ref="A196:B196"/>
    <mergeCell ref="A222:B222"/>
    <mergeCell ref="J221:K221"/>
    <mergeCell ref="A221:B221"/>
    <mergeCell ref="A199:B199"/>
    <mergeCell ref="A201:B201"/>
    <mergeCell ref="A202:B202"/>
    <mergeCell ref="A203:B203"/>
    <mergeCell ref="A119:B119"/>
    <mergeCell ref="J119:K119"/>
    <mergeCell ref="J120:K120"/>
    <mergeCell ref="A120:B120"/>
    <mergeCell ref="A121:B121"/>
    <mergeCell ref="J121:K121"/>
    <mergeCell ref="J154:K154"/>
    <mergeCell ref="A153:B153"/>
    <mergeCell ref="J153:K153"/>
    <mergeCell ref="A122:B122"/>
    <mergeCell ref="A123:B123"/>
    <mergeCell ref="A124:B124"/>
    <mergeCell ref="J122:K122"/>
    <mergeCell ref="J123:K123"/>
    <mergeCell ref="A116:B116"/>
    <mergeCell ref="A118:B118"/>
    <mergeCell ref="J116:K116"/>
    <mergeCell ref="A117:B117"/>
    <mergeCell ref="J117:K117"/>
    <mergeCell ref="J118:K118"/>
    <mergeCell ref="A223:B223"/>
    <mergeCell ref="J223:K223"/>
    <mergeCell ref="A93:K93"/>
    <mergeCell ref="A94:B94"/>
    <mergeCell ref="A95:B95"/>
    <mergeCell ref="A96:B96"/>
    <mergeCell ref="A97:B97"/>
    <mergeCell ref="A98:B98"/>
    <mergeCell ref="A154:B154"/>
    <mergeCell ref="J98:K98"/>
    <mergeCell ref="A200:B200"/>
    <mergeCell ref="J96:K96"/>
    <mergeCell ref="J97:K97"/>
    <mergeCell ref="A187:K187"/>
    <mergeCell ref="A193:B193"/>
    <mergeCell ref="J193:K193"/>
    <mergeCell ref="A188:B188"/>
    <mergeCell ref="A189:B189"/>
    <mergeCell ref="J191:K191"/>
    <mergeCell ref="J192:K192"/>
    <mergeCell ref="J188:K188"/>
    <mergeCell ref="J189:K189"/>
    <mergeCell ref="J167:K167"/>
    <mergeCell ref="J168:K168"/>
    <mergeCell ref="J169:K169"/>
    <mergeCell ref="J170:K170"/>
    <mergeCell ref="J171:K171"/>
    <mergeCell ref="J172:K172"/>
    <mergeCell ref="J173:K173"/>
    <mergeCell ref="J174:K174"/>
    <mergeCell ref="A167:B167"/>
    <mergeCell ref="J185:K185"/>
    <mergeCell ref="A186:B186"/>
    <mergeCell ref="A165:B165"/>
    <mergeCell ref="A168:B168"/>
    <mergeCell ref="A169:B169"/>
    <mergeCell ref="A170:B170"/>
    <mergeCell ref="A171:B171"/>
    <mergeCell ref="A172:B172"/>
    <mergeCell ref="A173:B173"/>
    <mergeCell ref="J190:K190"/>
    <mergeCell ref="A192:B192"/>
    <mergeCell ref="A163:B163"/>
    <mergeCell ref="A185:B185"/>
    <mergeCell ref="J165:K165"/>
    <mergeCell ref="A166:B166"/>
    <mergeCell ref="J166:K166"/>
    <mergeCell ref="J163:K163"/>
    <mergeCell ref="A164:B164"/>
    <mergeCell ref="J164:K164"/>
    <mergeCell ref="A156:B156"/>
    <mergeCell ref="A157:B157"/>
    <mergeCell ref="A158:B158"/>
    <mergeCell ref="A159:B159"/>
    <mergeCell ref="A204:B204"/>
    <mergeCell ref="A205:B205"/>
    <mergeCell ref="A206:B206"/>
    <mergeCell ref="A207:B207"/>
    <mergeCell ref="A208:B208"/>
    <mergeCell ref="A209:B209"/>
    <mergeCell ref="A210:B210"/>
    <mergeCell ref="A211:B211"/>
    <mergeCell ref="A212:B212"/>
    <mergeCell ref="A213:B213"/>
    <mergeCell ref="J200:K200"/>
    <mergeCell ref="J201:K201"/>
    <mergeCell ref="J202:K202"/>
    <mergeCell ref="J203:K203"/>
    <mergeCell ref="J204:K204"/>
    <mergeCell ref="J205:K205"/>
    <mergeCell ref="J206:K206"/>
    <mergeCell ref="J207:K207"/>
    <mergeCell ref="J19:K19"/>
    <mergeCell ref="J20:K20"/>
    <mergeCell ref="J21:K21"/>
    <mergeCell ref="J22:K22"/>
    <mergeCell ref="A19:B19"/>
    <mergeCell ref="A20:B20"/>
    <mergeCell ref="A21:B21"/>
    <mergeCell ref="A22:B22"/>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69:K69"/>
    <mergeCell ref="A70:B70"/>
    <mergeCell ref="A74:B74"/>
    <mergeCell ref="A52:B52"/>
    <mergeCell ref="A53:B53"/>
    <mergeCell ref="A54:B54"/>
    <mergeCell ref="A55:B55"/>
    <mergeCell ref="J70:K70"/>
    <mergeCell ref="J71:K71"/>
    <mergeCell ref="J72:K72"/>
    <mergeCell ref="A83:B83"/>
    <mergeCell ref="A77:B77"/>
    <mergeCell ref="A76:B76"/>
    <mergeCell ref="A75:B75"/>
    <mergeCell ref="A79:B79"/>
    <mergeCell ref="A56:B56"/>
    <mergeCell ref="A88:B88"/>
    <mergeCell ref="A89:B89"/>
    <mergeCell ref="A71:B71"/>
    <mergeCell ref="A72:B72"/>
    <mergeCell ref="A73:B73"/>
    <mergeCell ref="A80:B80"/>
    <mergeCell ref="A57:B57"/>
    <mergeCell ref="A81:B81"/>
    <mergeCell ref="A82:B82"/>
    <mergeCell ref="A23:B23"/>
    <mergeCell ref="A24:B24"/>
    <mergeCell ref="A25:B25"/>
    <mergeCell ref="A26:B26"/>
    <mergeCell ref="J23:K23"/>
    <mergeCell ref="J24:K24"/>
    <mergeCell ref="J25:K25"/>
    <mergeCell ref="J26:K26"/>
    <mergeCell ref="A58:B58"/>
    <mergeCell ref="A59:B59"/>
    <mergeCell ref="A60:B60"/>
    <mergeCell ref="A61:B61"/>
    <mergeCell ref="A62:B62"/>
    <mergeCell ref="A63:B63"/>
    <mergeCell ref="A64:B64"/>
    <mergeCell ref="A65:B65"/>
    <mergeCell ref="A66:B66"/>
    <mergeCell ref="J58:K58"/>
    <mergeCell ref="J59:K59"/>
    <mergeCell ref="J60:K60"/>
    <mergeCell ref="J61:K61"/>
    <mergeCell ref="J62:K62"/>
    <mergeCell ref="J63:K63"/>
    <mergeCell ref="J64:K64"/>
    <mergeCell ref="J65:K65"/>
    <mergeCell ref="J66:K66"/>
    <mergeCell ref="A150:B150"/>
    <mergeCell ref="J150:K150"/>
    <mergeCell ref="A215:B215"/>
    <mergeCell ref="J215:K215"/>
    <mergeCell ref="J151:K151"/>
    <mergeCell ref="J152:K152"/>
    <mergeCell ref="A151:B151"/>
    <mergeCell ref="A152:B152"/>
    <mergeCell ref="J183:K183"/>
    <mergeCell ref="J184:K184"/>
    <mergeCell ref="A183:B183"/>
    <mergeCell ref="A184:B184"/>
    <mergeCell ref="J216:K216"/>
    <mergeCell ref="J217:K217"/>
    <mergeCell ref="J212:K212"/>
    <mergeCell ref="J213:K213"/>
    <mergeCell ref="J208:K208"/>
    <mergeCell ref="J209:K209"/>
    <mergeCell ref="J210:K210"/>
    <mergeCell ref="J211:K211"/>
    <mergeCell ref="J218:K218"/>
    <mergeCell ref="J219:K219"/>
    <mergeCell ref="J220:K220"/>
    <mergeCell ref="A216:B216"/>
    <mergeCell ref="A217:B217"/>
    <mergeCell ref="A218:B218"/>
    <mergeCell ref="A219:B219"/>
    <mergeCell ref="A220:B220"/>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cp:lastPrinted>2017-10-03T01:19:33Z</cp:lastPrinted>
  <dcterms:created xsi:type="dcterms:W3CDTF">2014-10-13T05:30:54Z</dcterms:created>
  <dcterms:modified xsi:type="dcterms:W3CDTF">2017-10-03T10:57:35Z</dcterms:modified>
  <cp:category/>
  <cp:version/>
  <cp:contentType/>
  <cp:contentStatus/>
</cp:coreProperties>
</file>