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770" windowHeight="10935" activeTab="0"/>
  </bookViews>
  <sheets>
    <sheet name="填表說明" sheetId="1" r:id="rId1"/>
    <sheet name="彙整版" sheetId="2" r:id="rId2"/>
  </sheets>
  <definedNames>
    <definedName name="_xlnm.Print_Area" localSheetId="1">'彙整版'!$A$1:$K$213</definedName>
    <definedName name="_xlnm.Print_Titles" localSheetId="1">'彙整版'!$14:$14</definedName>
  </definedNames>
  <calcPr fullCalcOnLoad="1"/>
</workbook>
</file>

<file path=xl/sharedStrings.xml><?xml version="1.0" encoding="utf-8"?>
<sst xmlns="http://schemas.openxmlformats.org/spreadsheetml/2006/main" count="639" uniqueCount="444">
  <si>
    <t>10.家庭評估與家庭會談工作坊</t>
  </si>
  <si>
    <t>家庭評估與家庭會談工作坊</t>
  </si>
  <si>
    <t>社團法人雲林縣保障協會</t>
  </si>
  <si>
    <t>11.非語言式的個案評估與陪伴~沙盤運用於社工服務</t>
  </si>
  <si>
    <t>非語言式的個案評估與陪伴~沙盤運用於社工服務</t>
  </si>
  <si>
    <t>12.「家家有愛，防暴總動員」</t>
  </si>
  <si>
    <t>「家家有愛，防暴總動員」</t>
  </si>
  <si>
    <t>中華民國新女性聯合會</t>
  </si>
  <si>
    <t>13.「雲林縣目睹暴力兒童及少年個案處遇服務」</t>
  </si>
  <si>
    <t>「雲林縣目睹暴力兒童及少年個案處遇服務」</t>
  </si>
  <si>
    <t>財團法人雲林縣雲萱基金會</t>
  </si>
  <si>
    <t>14.「雲林縣家庭暴力通報案件初篩服務計畫」</t>
  </si>
  <si>
    <t>「雲林縣家庭暴力通報案件初篩服務計畫」</t>
  </si>
  <si>
    <t xml:space="preserve">15.雲林縣親屬與繼親收養人親職教育課程
</t>
  </si>
  <si>
    <t xml:space="preserve">雲林縣親屬與繼親收養人親職教育課程
</t>
  </si>
  <si>
    <t>16.103年度離婚案件之未成年子女生活適應處遇計畫</t>
  </si>
  <si>
    <t>103年度離婚案件之未成年子女生活適應處遇計畫</t>
  </si>
  <si>
    <t>社團法人雲林縣百里香兒童青少年關懷協會</t>
  </si>
  <si>
    <t>17.雲林縣103年度高關懷青少年自我成長團體方案</t>
  </si>
  <si>
    <t>雲林縣103年度高關懷青少年自我成長團體方案</t>
  </si>
  <si>
    <t>雲林縣兒童福利發展協會</t>
  </si>
  <si>
    <t>18.103年度雲林縣毒癮者家庭關懷服務計畫</t>
  </si>
  <si>
    <t>103年度雲林縣毒癮者家庭關懷服務計畫</t>
  </si>
  <si>
    <t>雲林縣生命線協會</t>
  </si>
  <si>
    <t>19.青春樂談性-美好三部曲</t>
  </si>
  <si>
    <t>青春三部曲-談性三部曲</t>
  </si>
  <si>
    <t>社團法人雲林縣婦女保護會</t>
  </si>
  <si>
    <t>20.兒少身體自主權及性侵害防治培力研習暨影音互動宣導</t>
  </si>
  <si>
    <t>兒少身體自主權及性侵害防治培力研習暨影音互動宣導</t>
  </si>
  <si>
    <t>台灣心境探索學會</t>
  </si>
  <si>
    <t>21.雲林縣政府駐法院家事服務中心計畫</t>
  </si>
  <si>
    <t>22.雲林縣政府103年度家庭暴力防治宣導計畫</t>
  </si>
  <si>
    <t>雲林縣政府103年度家庭暴力防治宣導計畫</t>
  </si>
  <si>
    <t>23.103年度兒童少年性交易防治宣導計畫</t>
  </si>
  <si>
    <t>103年度兒童少年性交易防治宣導計畫</t>
  </si>
  <si>
    <t>24.103年雲林縣收出養新制宣導計畫</t>
  </si>
  <si>
    <t>103年雲林縣收出養新制宣導計畫</t>
  </si>
  <si>
    <t>25.103年雲林縣家庭暴力防治通譯人員培力計畫</t>
  </si>
  <si>
    <t>社團法人雲林縣社會關懷協會</t>
  </si>
  <si>
    <t>◎其他-各類福利</t>
  </si>
  <si>
    <t>1.103年雲林縣公益彩券盈配款專戶管理費</t>
  </si>
  <si>
    <t>2.103年度公益彩券盈餘運用情形說明會研討會</t>
  </si>
  <si>
    <t>103年度公益彩券盈餘運用情形說明會研討會</t>
  </si>
  <si>
    <t>3.103年度雲林縣幸福專車第3年試辦計畫</t>
  </si>
  <si>
    <t>103年度雲林縣幸福專車第3年試辦計畫</t>
  </si>
  <si>
    <t>4.103年度公益彩券盈餘分配款運用情形宣導計畫</t>
  </si>
  <si>
    <t>合計</t>
  </si>
  <si>
    <t>(c)</t>
  </si>
  <si>
    <t>一、E欄位請填寫103年1月至6月底簽付數(以預算控制備查簿為準)。</t>
  </si>
  <si>
    <t xml:space="preserve">   1.第26列所稱「已發包或已簽約」係指採用標案或簽約方式執行之計畫。</t>
  </si>
  <si>
    <t xml:space="preserve">   2.第27列請預估所屬全部計畫(不論採委辦或獎補)於次季核銷(簽付)執行數及執行率。</t>
  </si>
  <si>
    <t>三、另請填寫26-27列的經費動支及核銷預估情形。</t>
  </si>
  <si>
    <t>六、公益彩券盈餘分配之執行數：</t>
  </si>
  <si>
    <t>單位：新台幣元</t>
  </si>
  <si>
    <t>福利類別及項目</t>
  </si>
  <si>
    <t>（一）兒童及少年福利</t>
  </si>
  <si>
    <t>小計</t>
  </si>
  <si>
    <t>業務單位</t>
  </si>
  <si>
    <t>主管簽章：</t>
  </si>
  <si>
    <t>會計單位</t>
  </si>
  <si>
    <t>機關主管</t>
  </si>
  <si>
    <t>103年慢飛天使暑期夏令營</t>
  </si>
  <si>
    <t>填表說明：</t>
  </si>
  <si>
    <t>二、JK欄位請說明經費使用情形及執行率落後原因，包含是否流用、勻支或已發生契約金額等。</t>
  </si>
  <si>
    <t>備註欄填寫範例：</t>
  </si>
  <si>
    <t>1.該項計畫經費無流用及勻支情形。</t>
  </si>
  <si>
    <t>2.本案於103年○月○日完成簽約，簽約金額○○○元整，核銷方式為季/月/年核銷。</t>
  </si>
  <si>
    <t>3.本案計畫執行中，後續積極辦理。</t>
  </si>
  <si>
    <t>第181列填寫說明：</t>
  </si>
  <si>
    <t>1.已發包或已簽約經費○○○元→該金額必須與備註欄有填寫第2點的總和相同。</t>
  </si>
  <si>
    <t>2.預計於次季執行經費○○○元→該金額請參酌簽約核銷方式覈實填寫。</t>
  </si>
  <si>
    <t xml:space="preserve">  例：我公彩人力簽約採月核銷，每月核銷約100元，那我預計次季執行經費就是300元。</t>
  </si>
  <si>
    <t>社團法人雲林縣婦女保護會</t>
  </si>
  <si>
    <t>雲林縣婦女保護會</t>
  </si>
  <si>
    <t>雲林縣鄉土發展協會</t>
  </si>
  <si>
    <t>財團法人雲林縣雲萱基金會</t>
  </si>
  <si>
    <r>
      <t>本年度</t>
    </r>
    <r>
      <rPr>
        <sz val="12"/>
        <color indexed="8"/>
        <rFont val="Times New Roman"/>
        <family val="1"/>
      </rPr>
      <t>1</t>
    </r>
    <r>
      <rPr>
        <sz val="12"/>
        <color indexed="8"/>
        <rFont val="標楷體"/>
        <family val="4"/>
      </rPr>
      <t>月起至本季截止累計執行數</t>
    </r>
  </si>
  <si>
    <r>
      <t>合</t>
    </r>
    <r>
      <rPr>
        <b/>
        <sz val="12"/>
        <color indexed="8"/>
        <rFont val="Times New Roman"/>
        <family val="1"/>
      </rPr>
      <t xml:space="preserve">        </t>
    </r>
    <r>
      <rPr>
        <b/>
        <sz val="12"/>
        <color indexed="8"/>
        <rFont val="標楷體"/>
        <family val="4"/>
      </rPr>
      <t>計</t>
    </r>
  </si>
  <si>
    <t>雲林縣身心障礙者保護服務計畫</t>
  </si>
  <si>
    <t>雲林縣身心障礙者福利與服務需求評估計畫</t>
  </si>
  <si>
    <t>執行核銷完畢。</t>
  </si>
  <si>
    <t>1.單親家庭領域社工專業技能在職訓練</t>
  </si>
  <si>
    <t>單親家庭領域社工專業技能在職訓練</t>
  </si>
  <si>
    <t>2.103年「『遇見幸福』婦女成長團體」</t>
  </si>
  <si>
    <t>103年「『遇見幸福』婦女成長團體」</t>
  </si>
  <si>
    <t>社團法人雲林縣全人關懷協會</t>
  </si>
  <si>
    <t>3.103年雲林縣農村婦女權益促進計畫</t>
  </si>
  <si>
    <t>103年雲林縣農村婦女權益促進計畫</t>
  </si>
  <si>
    <t>4.103年度婦女福利成長講座</t>
  </si>
  <si>
    <t>103年度婦女福利成長講座</t>
  </si>
  <si>
    <t>5.103年雲林縣婦女福利工作（103年婦女學苑）</t>
  </si>
  <si>
    <t>103年雲林縣婦女福利工作（103年婦女學苑）</t>
  </si>
  <si>
    <t>雲林縣新知婦女會</t>
  </si>
  <si>
    <t>6.103年『姊姊妹妹show暨模範婆媳表揚活動』</t>
  </si>
  <si>
    <t>103年『姊姊妹妹show暨模範婆媳表揚活動』</t>
  </si>
  <si>
    <t>7.103年『一起舞動、健康黃金人生』知性成長活動計畫</t>
  </si>
  <si>
    <t>103年『一起舞動、健康黃金人生』知性成長活動計畫</t>
  </si>
  <si>
    <t>社團法人雲林縣沐馨服務協會</t>
  </si>
  <si>
    <t>1.辦理發展遲緩兒童早期療育費用補助</t>
  </si>
  <si>
    <t>1.80%預算，該項計畫經費無流用及勻支情形。
2.俟中央計畫型經費用罄後以本經費支應，本案計畫執行至本年12月31日，持續積極辦理。</t>
  </si>
  <si>
    <t>婦幼及少年福利科(預算書2-261頁)</t>
  </si>
  <si>
    <t>2.分享綠色生活 關懷農業文化-雲林縣103年寒假親子休閒活動計畫</t>
  </si>
  <si>
    <t>1.該項計畫經費無流用及勻支情形。
2.本案計畫執行中，後續積極辦理。</t>
  </si>
  <si>
    <t>婦幼及少年福利科</t>
  </si>
  <si>
    <t>3.103年雲林縣兒童福利服務中心社區電腦教學服務計畫</t>
  </si>
  <si>
    <t>103年雲林縣兒童福利服務中心社區電腦教學服務計畫</t>
  </si>
  <si>
    <t>1.該項計畫經費無流用及勻支情形。
2.本案計畫預計7-12月辦理，積極辦理中。</t>
  </si>
  <si>
    <t>4.103年度雲林縣弱勢家庭子女課後照顧計畫</t>
  </si>
  <si>
    <t>103年度雲林縣弱勢家庭子女課後照顧計畫</t>
  </si>
  <si>
    <t>1.該項計畫經費無流用及勻支情形。
2.本案計畫執行至本年12月31日，持續積極辦理。</t>
  </si>
  <si>
    <t>6.雲林縣政府辦理發展遲緩兒童早期療育費用補助實施計畫</t>
  </si>
  <si>
    <t>雲林縣政府辦理發展遲緩兒童早期療育費用補助實施計畫</t>
  </si>
  <si>
    <t>7.103年國中夏令營</t>
  </si>
  <si>
    <t>103年國中夏令營</t>
  </si>
  <si>
    <t>1.該項計畫經費無流用及勻支情形。
2.本案計畫預計於7/10-12日執行。</t>
  </si>
  <si>
    <t>財團法人台灣兒童暨家庭扶助基金會雲林分事務所</t>
  </si>
  <si>
    <t>8.「迎向自我」青少年生涯工作坊</t>
  </si>
  <si>
    <t>「迎向自我」青少年生涯工作坊</t>
  </si>
  <si>
    <t>1.該項計畫經費無流用及勻支情形。
2.本案計畫已執行三分之一，持續積極辦理中。</t>
  </si>
  <si>
    <t>社團法人雲林縣全人關懷協會</t>
  </si>
  <si>
    <t>其他待審議之申請補助案件</t>
  </si>
  <si>
    <t>辦理老人學習型健身活動「拐杖防身隊」</t>
  </si>
  <si>
    <t>小計</t>
  </si>
  <si>
    <t>（二）婦女福利</t>
  </si>
  <si>
    <t>1.特殊境遇家庭緊急生活扶助、子女生活津貼、生病醫療補助、兒童托育津貼、法律訴訟補助</t>
  </si>
  <si>
    <t>1.80%預算，該項計畫經費無流用及勻支情形。
2.本案計畫執行完畢,已結案。</t>
  </si>
  <si>
    <t>2.「異愛、剪愛」103年雲林縣居家美髮服務暨推動公益服務計畫</t>
  </si>
  <si>
    <t>社團法人雲林縣社會關懷協會</t>
  </si>
  <si>
    <t>3.『103年雲林縣外籍配偶家庭社區關懷服務工作及資源連結計畫【台西區】』</t>
  </si>
  <si>
    <t>『103年雲林縣外籍配偶家庭社區關懷服務工作及資源連結計畫【台西區】』</t>
  </si>
  <si>
    <t>4.『103年雲林縣外籍配偶家庭社區關懷服務工作及資源連結計畫【西螺區】』</t>
  </si>
  <si>
    <t>『103年雲林縣外籍配偶家庭社區關懷服務工作及資源連結計畫【西螺區】』</t>
  </si>
  <si>
    <t>5.「103年雲林縣外籍配偶家庭社區關懷服務工作及資源連結計畫-『虎尾區』」</t>
  </si>
  <si>
    <t>「103年雲林縣外籍配偶家庭社區關懷服務工作及資源連結計畫-『虎尾區』」</t>
  </si>
  <si>
    <t>6.「103年雲林縣外籍配偶家庭社區關懷服務工作及資源連結計畫-『斗南區』」</t>
  </si>
  <si>
    <t>「103年雲林縣外籍配偶家庭社區關懷服務工作及資源連結計畫-『斗南區』」</t>
  </si>
  <si>
    <t>社團法人雲林縣兒童福利發展協會</t>
  </si>
  <si>
    <t>7.103年度雲林縣外籍配偶家庭社區關懷服務工作及資源連結計畫(北港區)</t>
  </si>
  <si>
    <t>103年度雲林縣外籍配偶家庭社區關懷服務工作及資源連結計畫(北港區)</t>
  </si>
  <si>
    <t>社團法人雲林縣婦幼關懷協會</t>
  </si>
  <si>
    <t>8.幸福雲林-單親家庭服務支持方案</t>
  </si>
  <si>
    <t>幸福雲林-單親家庭服務支持方案</t>
  </si>
  <si>
    <t>9.103年單親個案管理跨單位整合聯繫計畫</t>
  </si>
  <si>
    <t>103年單親個案管理跨單位整合聯繫計畫</t>
  </si>
  <si>
    <t>1.該項計畫經費無流用及勻支情形。
2.本案計畫於3/14辦理第1場、5/29辦理第2場，預計7/23辦理第3場，目前仍持續積極辦理中。</t>
  </si>
  <si>
    <t>10.103年雲林縣北港區單親家庭服務網絡工作站</t>
  </si>
  <si>
    <t>103年雲林縣北港區單親家庭服務網絡工作站</t>
  </si>
  <si>
    <t>11.103年雲林縣斗南區單親家庭服務網絡工作站</t>
  </si>
  <si>
    <t>103年雲林縣斗南區單親家庭服務網絡工作站</t>
  </si>
  <si>
    <t>12.關懷男性單親家庭個案管理服務方案</t>
  </si>
  <si>
    <t>關懷男性單親家庭個案管理服務方案</t>
  </si>
  <si>
    <t>13.雲林縣虎尾區女性單親家庭服務方案</t>
  </si>
  <si>
    <t>雲林縣虎尾區女性單親家庭服務方案</t>
  </si>
  <si>
    <t>14.102年弱勢家庭「活力維他命」體適能親職團體活動</t>
  </si>
  <si>
    <t>102年弱勢家庭「活力維他命」體適能親職團體活動</t>
  </si>
  <si>
    <t>1.該項計畫經費無流用及勻支情形。
2.本案計畫預定8/17辦理，預計於第3季送憑證辦理核銷。</t>
  </si>
  <si>
    <t>財團法人雲林縣雲萱基金會</t>
  </si>
  <si>
    <t>15.『與花草作朋友，讓奶奶更樂活』銀髮婦女園藝治療計畫</t>
  </si>
  <si>
    <t>『與花草作朋友，讓奶奶更樂活』銀髮婦女園藝治療計畫</t>
  </si>
  <si>
    <t>社團法人雲林縣沐馨服務協會</t>
  </si>
  <si>
    <t>16.103年度婦女學苑</t>
  </si>
  <si>
    <t>103年度婦女學苑</t>
  </si>
  <si>
    <t>雲林縣虎尾鎮安溪社區發展協會</t>
  </si>
  <si>
    <t>17.鈴蘭愛心早餐屋培力支持計畫</t>
  </si>
  <si>
    <t>鈴蘭愛心早餐屋培力支持計畫</t>
  </si>
  <si>
    <t>雲林縣婦女保護會</t>
  </si>
  <si>
    <t>18.雲林縣發展遲緩兒童學雜費用補助計畫</t>
  </si>
  <si>
    <t>雲林縣發展遲緩兒童學雜費用補助計畫</t>
  </si>
  <si>
    <t xml:space="preserve">   %</t>
  </si>
  <si>
    <t>（三）老人福利-103年申請案</t>
  </si>
  <si>
    <t>1.辦理103度本縣志工培力訓練、志工福利措施、志願服務倡導等活動</t>
  </si>
  <si>
    <t>雲林縣政府老人福利科</t>
  </si>
  <si>
    <t>2.補助雲林縣20鄉鎮市老人會103年度辦理各項重陽敬老活動</t>
  </si>
  <si>
    <t>補助雲林縣20鄉鎮市老人會103年度辦理各項重陽敬老活動</t>
  </si>
  <si>
    <t>3.辦理103年度雲林縣全縣性重陽敬老活動</t>
  </si>
  <si>
    <t>辦理103年度雲林縣全縣性重陽敬老活動</t>
  </si>
  <si>
    <t>6.103年度雲林縣長期照顧宣導~活齡活現表演劇團補助計畫</t>
  </si>
  <si>
    <t>103年度雲林縣長期照顧宣導~活齡活現表演劇團補助計畫</t>
  </si>
  <si>
    <t>7.辦理老人福利103年度長青學苑講師鐘點費</t>
  </si>
  <si>
    <t>辦理老人福利103年度長青學苑講師鐘點費</t>
  </si>
  <si>
    <t>8.雲林縣103年「縣長盃」全國槌球錦標賽</t>
  </si>
  <si>
    <t>雲林縣103年「縣長盃」全國槌球錦標賽</t>
  </si>
  <si>
    <t>社團法人雲林縣志願服務協會</t>
  </si>
  <si>
    <t>9.雲林縣老人會103年度長青盃趣味競賽</t>
  </si>
  <si>
    <t>雲林縣老人會103年度長青盃趣味競賽</t>
  </si>
  <si>
    <t>雲林縣老人會</t>
  </si>
  <si>
    <t>10.雲林縣老人長期照顧機構品質創新提升計畫-「自立支援照顧」模式導入先期計畫</t>
  </si>
  <si>
    <t>雲林縣老人長期照顧機構品質創新提升計畫-「自立支援照顧」模式導入先期計畫</t>
  </si>
  <si>
    <t>社團法人雲林縣老人福利保護協會</t>
  </si>
  <si>
    <t>11.辦理老人學習型健身活動「拐杖防身隊」</t>
  </si>
  <si>
    <t>辦理老人學習型健身活動「拐杖防身隊」</t>
  </si>
  <si>
    <t>社團法人雲林縣崙背鄉老人會</t>
  </si>
  <si>
    <t>小計</t>
  </si>
  <si>
    <t>（三）老人福利-102年保留案</t>
  </si>
  <si>
    <t>1.居家服務工作內容與工作時間分配參考手冊</t>
  </si>
  <si>
    <t>2.102年老人福利需求、生活狀況及居家服務需求調查研究計畫</t>
  </si>
  <si>
    <t>3.102年度老人及志願服務活動</t>
  </si>
  <si>
    <t>（四）身心障礙者福利</t>
  </si>
  <si>
    <t>1.補助身心障礙者生活補助</t>
  </si>
  <si>
    <t>雲林縣政府社會處身心障礙福利科</t>
  </si>
  <si>
    <t>3.補助低收入戶、輕度身心障礙者、所得未達一定標準者國民年金保費</t>
  </si>
  <si>
    <t>4.雲林縣辦理103年度身心障礙者社區日間照顧服務</t>
  </si>
  <si>
    <t>5.103年度優先採購網路平台實務操作說明會</t>
  </si>
  <si>
    <t>103年度優先採購網路平台實務操作說明會</t>
  </si>
  <si>
    <t>6.103年度雲林縣身心障礙福利服務中心清潔維護</t>
  </si>
  <si>
    <t>102年度雲林縣身心障礙福利服務中心清潔維護</t>
  </si>
  <si>
    <t>7.103年度雲林縣身心障礙者社區適應服務計畫</t>
  </si>
  <si>
    <t>103年度雲林縣身心障礙者社區適應服務計畫</t>
  </si>
  <si>
    <t>8.雲林縣身心障礙者保護服務計畫</t>
  </si>
  <si>
    <t>9.雲林縣身心障礙者福利與服務需求評估計畫</t>
  </si>
  <si>
    <t>10.雲林縣政府身心障礙者復康巴士調度中心計畫</t>
  </si>
  <si>
    <t>雲林縣政府身心障礙者復康巴士調度中心計畫</t>
  </si>
  <si>
    <t>11.103年長期照顧暨身心障礙者需求評估輔具服務專業人力需求</t>
  </si>
  <si>
    <t>103年長期照顧暨身心障礙者需求評估輔具服務專業人力需求</t>
  </si>
  <si>
    <t>12.103年度雲林縣公益彩券實施居家護理、居家復健及喘息服務計畫</t>
  </si>
  <si>
    <t>103年度雲林縣公益彩券實施居家護理、居家復健及喘息服務計畫</t>
  </si>
  <si>
    <t>雲林縣衛生局</t>
  </si>
  <si>
    <t>13.雲林縣103年度身心障礙者輔助器具巡迴維修計畫-輔具行動列車開跑~打造輔具無礙資源網</t>
  </si>
  <si>
    <t>雲林縣103年度身心障礙者輔助器具巡迴維修計畫-輔具行動列車開跑~打造輔具無礙資源網</t>
  </si>
  <si>
    <t>雲林法人雲林縣復健青年協進會</t>
  </si>
  <si>
    <t>14.身心障礙者運動休閒舞蹈訓練支持服務方案</t>
  </si>
  <si>
    <t>身心障礙者運動休閒
舞蹈訓練支持服務方案</t>
  </si>
  <si>
    <t>15.身心障礙者社區作業技能培訓產品行銷計畫</t>
  </si>
  <si>
    <t>身心障礙者社區作業技能培訓產品行銷計畫</t>
  </si>
  <si>
    <t>社團法人雲林縣身心照護協會</t>
  </si>
  <si>
    <t>16.社區身心障礙者陶藝陶冶進階計畫</t>
  </si>
  <si>
    <t>社區身心障礙者陶藝陶冶進階計畫</t>
  </si>
  <si>
    <t>17.「充電、加油、再上路！」脊髓損傷照顧者支持成長團體計畫</t>
  </si>
  <si>
    <t>「充電、加油、再上路！」脊髓損傷照顧者支持成長團體計畫</t>
  </si>
  <si>
    <t>社團法人雲林縣脊髓損傷者協會</t>
  </si>
  <si>
    <t>18.脊髓損傷者家庭支持暨校園宣導活動</t>
  </si>
  <si>
    <t>脊髓損傷者家庭支持暨校園宣導活動</t>
  </si>
  <si>
    <t>19.看見生命中的美好-身心障礙者園藝陶冶計畫</t>
  </si>
  <si>
    <t>看見生命中的美好-身心障礙者園藝陶冶計畫</t>
  </si>
  <si>
    <t>社團法人雲林縣身心障礙者重建協會</t>
  </si>
  <si>
    <t>20.希望樂音-身心障礙者才藝培訓計畫</t>
  </si>
  <si>
    <t>希望樂音-身心障礙者才藝培訓計畫</t>
  </si>
  <si>
    <t>21.音無礙．樂自在~身心障礙者陶笛音樂教學研習計畫</t>
  </si>
  <si>
    <t>音無礙．樂自在~身心障礙者陶笛音樂教學研習計畫</t>
  </si>
  <si>
    <t>社團法人雲林縣北港身心障礙者福利協會</t>
  </si>
  <si>
    <t>22.雲林縣身心障礙者家庭托顧服務拓點計畫</t>
  </si>
  <si>
    <t>雲林縣身心障礙者家庭托顧服務拓點計畫</t>
  </si>
  <si>
    <t>23.幸福加油站~雲林縣中高齡肢體障礙者家庭支持服務方案</t>
  </si>
  <si>
    <t>幸福加油站~雲林縣中高齡肢體障礙者家庭支持服務方案</t>
  </si>
  <si>
    <t>社團法人雲林縣台西身心障礙者福利協會</t>
  </si>
  <si>
    <t>24.103年度「輔具銀行」營運計畫</t>
  </si>
  <si>
    <t>103年度「輔具銀行」營運計畫</t>
  </si>
  <si>
    <t>社團法人雲林縣輔助科技服務協會</t>
  </si>
  <si>
    <t>25.鼓舞歡心-心智障礙者打擊樂團訓練計畫</t>
  </si>
  <si>
    <t>鼓舞歡心-心智障礙者打擊樂團訓練計畫</t>
  </si>
  <si>
    <t>社團法人雲林縣啟智協會</t>
  </si>
  <si>
    <t>26.103年心智障礙者家庭主要照顧者放手放心計畫</t>
  </si>
  <si>
    <t>103年心智障礙者家庭主要照顧者放手放心計畫</t>
  </si>
  <si>
    <t>27.Follow me~律動、手作樂活團體</t>
  </si>
  <si>
    <t>Follow me~律動、手作樂活團體</t>
  </si>
  <si>
    <t>社團法人雲林聲暉協進會</t>
  </si>
  <si>
    <t>28.指舞傳情~生活手語培力班</t>
  </si>
  <si>
    <t>指舞傳情~生活手語培力班</t>
  </si>
  <si>
    <t>29.聽語障者木工技藝訓練班</t>
  </si>
  <si>
    <t>聽語障者木工技藝訓練班</t>
  </si>
  <si>
    <t>社團法人雲林縣聽語障福利協進會</t>
  </si>
  <si>
    <t>30.手語翻譯服務受理窗口</t>
  </si>
  <si>
    <t>手語翻譯服務受理窗口</t>
  </si>
  <si>
    <t>31.手語翻譯人員-專業基礎培訓班</t>
  </si>
  <si>
    <t>手語翻譯人員-專業基礎培訓班</t>
  </si>
  <si>
    <t>32.布袋戲培訓計畫-"偶"有情</t>
  </si>
  <si>
    <t>布袋戲培訓計畫-"偶"有情</t>
  </si>
  <si>
    <t>財團法人慶興社會福利基金會</t>
  </si>
  <si>
    <t>33.慢飛天使假日托顧</t>
  </si>
  <si>
    <t>慢飛天使假日托顧</t>
  </si>
  <si>
    <t>社團法人雲林縣小天使發展協會</t>
  </si>
  <si>
    <t>34.社區高齡、本會（社團法人雲林縣身心障礙福利協會）會員「謀生技能培訓班」</t>
  </si>
  <si>
    <t>社區高齡、本會會員「謀生技能培訓班」</t>
  </si>
  <si>
    <t>社團法人雲林縣身心障礙福利協會</t>
  </si>
  <si>
    <t>35.雲林縣「公益盃」全國身心障礙者槌球錦標賽</t>
  </si>
  <si>
    <t>雲林縣「公益盃」全
國身心障礙者槌球錦標賽</t>
  </si>
  <si>
    <t>社團法人雲林縣虎尾殘障福利協會</t>
  </si>
  <si>
    <t>36.GOGO兒少水水療一夏活動</t>
  </si>
  <si>
    <t>GOGO兒少水水療一夏活動</t>
  </si>
  <si>
    <t>37.雲林縣心智障礙者居家生活輔導訓練服務</t>
  </si>
  <si>
    <t>雲林縣心智障礙者居家生活輔導訓練服務</t>
  </si>
  <si>
    <t>38.身心障礙者腦筋急轉彎．「撞球」</t>
  </si>
  <si>
    <t>身心障礙者腦筋急轉彎．「撞球」</t>
  </si>
  <si>
    <t>39.「溝通無窘境、傾聽你我心」身心障礙家庭親子教育坊計畫書</t>
  </si>
  <si>
    <t>（五）社會救助</t>
  </si>
  <si>
    <t>雲林縣政府社會處社會救助行政科</t>
  </si>
  <si>
    <t>2.雲林縣弱勢家庭幸福存款資產累積脫貧方案</t>
  </si>
  <si>
    <t>社會處社會救助行政科</t>
  </si>
  <si>
    <t>3.雲林縣政府遊民服務-訪視交通費計畫</t>
  </si>
  <si>
    <t>雲林縣政府遊民服務-訪視交通費計畫</t>
  </si>
  <si>
    <t>4.雲林縣實（食）物銀行實施計畫</t>
  </si>
  <si>
    <t>雲林縣實（食）物銀行實施計畫</t>
  </si>
  <si>
    <t>5.雲林縣政府「經濟弱勢邊緣戶」個案管理服務-訪視交通費計畫</t>
  </si>
  <si>
    <t>雲林縣政府「經濟弱勢邊緣戶」個案管理服務-訪視交通費計畫</t>
  </si>
  <si>
    <t xml:space="preserve"> </t>
  </si>
  <si>
    <t>6.雲林縣慶祝103年度父親節暨模範父親、好人好事代表表揚大會實施計畫</t>
  </si>
  <si>
    <t>雲林縣慶祝103年度父親節暨模範父親、好人好事代表表揚大會實施計畫</t>
  </si>
  <si>
    <t>7.雲林縣慶祝103年度母親節暨模範母親表揚大會實施計畫</t>
  </si>
  <si>
    <t>雲林縣慶祝103年度母親節暨模範母親表揚大會實施計畫</t>
  </si>
  <si>
    <t>8.雲林縣政府103年辦理社會救助法低收入戶及中低收入戶審核業務-訪視交通費計畫</t>
  </si>
  <si>
    <t>雲林縣政府103年辦理社會救助法低收入戶及中低收入戶審核業務-訪視交通費計畫</t>
  </si>
  <si>
    <t>9.雲林縣政府103年度辦理低收入戶以工代賑實施計畫</t>
  </si>
  <si>
    <t>雲林縣政府103年度辦理低收入戶以工代賑實施計畫</t>
  </si>
  <si>
    <t xml:space="preserve">10.103年度雲林縣政府「馬上關懷急難救助」措施暨社會救助通報機制宣導計畫
</t>
  </si>
  <si>
    <t xml:space="preserve">103年度雲林縣政府「馬上關懷急難救助」措施暨社會救助通報機制宣導計畫
</t>
  </si>
  <si>
    <t>11.雲林縣社區經營輔導委託方案實施計畫</t>
  </si>
  <si>
    <t>雲林縣社區經營輔導委託方案實施計畫</t>
  </si>
  <si>
    <t>12.103年度雲林縣社區生活調查計畫</t>
  </si>
  <si>
    <t>103年度雲林縣社區生活調查計畫</t>
  </si>
  <si>
    <t>13.103年度補助辦理加強社區發展協會各項活動及各項建設計畫</t>
  </si>
  <si>
    <t>103年度補助辦理加強社區發展協會各項活動及各項建設計畫</t>
  </si>
  <si>
    <t>14.103年度雲林縣社區發展工作人員研習計畫</t>
  </si>
  <si>
    <t>103年度雲林縣社區發展工作人員研習計畫</t>
  </si>
  <si>
    <t>15.103年度雲林縣經濟弱勢戶個別家庭支持個案管理服務計畫</t>
  </si>
  <si>
    <t>103年度雲林縣經濟弱
勢戶個別家庭支持個
案管理服務計畫</t>
  </si>
  <si>
    <t>16.雲林縣請領社福津貼與弱勢族群脫貧關懷訪視協助計畫</t>
  </si>
  <si>
    <t>雲林縣請領社福津貼與弱勢族群脫貧關懷訪視協助計畫</t>
  </si>
  <si>
    <t>社團法人雲林縣佛教善行慈悲功德會</t>
  </si>
  <si>
    <t>17.雲林縣實物銀行實施計畫-補助社工員訪視交通費</t>
  </si>
  <si>
    <t>其他待審議之申請補助案件</t>
  </si>
  <si>
    <t>（六）其他福利</t>
  </si>
  <si>
    <t>◎其他-兒童及少年福利類</t>
  </si>
  <si>
    <t>1.雲林縣青少年職涯探索研習營</t>
  </si>
  <si>
    <t>雲林縣青少年職涯探索研習營</t>
  </si>
  <si>
    <t>社團法人雲林縣兒童福利發展協會</t>
  </si>
  <si>
    <t>2.103年國小夏令營</t>
  </si>
  <si>
    <t>103年國小夏令營</t>
  </si>
  <si>
    <t>財團法人台灣兒童暨家庭扶助基金會雲林分事務所</t>
  </si>
  <si>
    <t>3.103年親子知性活動</t>
  </si>
  <si>
    <t>103年親子知性活動</t>
  </si>
  <si>
    <t>4.弱勢家庭兒童人際關係成長團體-心靈捕手</t>
  </si>
  <si>
    <t>弱勢家庭兒童人際關係成長團體-心靈捕手</t>
  </si>
  <si>
    <t xml:space="preserve">
社團法人雲林縣社會保障協會</t>
  </si>
  <si>
    <t>5.103年度安溪兒童、青少年暑期民俗技藝研習營</t>
  </si>
  <si>
    <t>103年度安溪兒童、青少年暑期民俗技藝研習營</t>
  </si>
  <si>
    <t xml:space="preserve">
雲林縣虎尾鎮安溪社區發展協會</t>
  </si>
  <si>
    <t>6.暑期活力探索成長之旅暨小小理財營</t>
  </si>
  <si>
    <t>暑期活力探索成長之旅暨小小理財營</t>
  </si>
  <si>
    <t>社團法人雲林縣飛耀青年發展協會</t>
  </si>
  <si>
    <t>7.103年小小廚師體驗營</t>
  </si>
  <si>
    <t>103年小小廚師體驗營</t>
  </si>
  <si>
    <t>社團法人雲林縣婦幼關懷協會</t>
  </si>
  <si>
    <t>8.103年慢飛天使暑期夏令營</t>
  </si>
  <si>
    <t>雲林縣小天使發展協會</t>
  </si>
  <si>
    <t>◎其他-婦女福利類</t>
  </si>
  <si>
    <t>◎其他-社會工作類</t>
  </si>
  <si>
    <t>1.雲林縣政府103年度兒少保護外聘督導暨個案研討實施計畫</t>
  </si>
  <si>
    <t>社會工作科</t>
  </si>
  <si>
    <t>2.雲林縣103年社會工作分級訓練研習計畫</t>
  </si>
  <si>
    <t>雲林縣103年社會工作分級訓練研習計畫</t>
  </si>
  <si>
    <t>3.雲林縣103年社會工作EAP(員工協助~心理諮商)方案</t>
  </si>
  <si>
    <t>雲林縣103年社會工作EAP(員工協助~心理諮商)方案</t>
  </si>
  <si>
    <t>4.雲林縣103年度優秀社工選拔暨表揚活動</t>
  </si>
  <si>
    <t>雲林縣103年度優秀社工選拔暨表揚活動</t>
  </si>
  <si>
    <t>5.婦幼專車油料費及加保乘客險費用</t>
  </si>
  <si>
    <t>婦幼專車油料費及加保乘客險費用</t>
  </si>
  <si>
    <t>6.雲林縣政府102年度性侵害防治宣導計畫</t>
  </si>
  <si>
    <t>雲林縣政府102年度性侵害防治宣導計畫</t>
  </si>
  <si>
    <t>社會處社會工作科</t>
  </si>
  <si>
    <t>7.103年度雲林縣政府辦理私下收養媒合服務及自行求助者安置費用補助計畫</t>
  </si>
  <si>
    <t>103年度雲林縣政府辦理私下收養媒合服務及自行求助者安置費用補助計畫</t>
  </si>
  <si>
    <t>雲林縣政府社會處社會工作科</t>
  </si>
  <si>
    <t>8.社工專業知能研習—家族治療系列工作坊</t>
  </si>
  <si>
    <t>社工專業知能研習—家族治療系列工作坊</t>
  </si>
  <si>
    <t>9.團體技術工作坊~心理劇的運用</t>
  </si>
  <si>
    <t>團體技術工作坊~心理劇的運用</t>
  </si>
  <si>
    <r>
      <t>七、本年度</t>
    </r>
    <r>
      <rPr>
        <sz val="14"/>
        <color indexed="8"/>
        <rFont val="Times New Roman"/>
        <family val="1"/>
      </rPr>
      <t>1</t>
    </r>
    <r>
      <rPr>
        <sz val="14"/>
        <color indexed="8"/>
        <rFont val="標楷體"/>
        <family val="4"/>
      </rPr>
      <t>月起至本季截止公益彩券盈餘分配剩餘情形：</t>
    </r>
  </si>
  <si>
    <t>三、以前年度剩餘款處理情形：</t>
  </si>
  <si>
    <t>(a)</t>
  </si>
  <si>
    <t>五、本年度公益彩券盈餘分配預算編列情形：</t>
  </si>
  <si>
    <r>
      <t>（二）處理情形：保留預算至</t>
    </r>
    <r>
      <rPr>
        <sz val="12"/>
        <color indexed="8"/>
        <rFont val="Times New Roman"/>
        <family val="1"/>
      </rPr>
      <t>103</t>
    </r>
    <r>
      <rPr>
        <sz val="12"/>
        <color indexed="8"/>
        <rFont val="標楷體"/>
        <family val="4"/>
      </rPr>
      <t>年度繼續執行，並於</t>
    </r>
    <r>
      <rPr>
        <sz val="12"/>
        <color indexed="8"/>
        <rFont val="Times New Roman"/>
        <family val="1"/>
      </rPr>
      <t>103</t>
    </r>
    <r>
      <rPr>
        <sz val="12"/>
        <color indexed="8"/>
        <rFont val="標楷體"/>
        <family val="4"/>
      </rPr>
      <t>年度編列預算運用待運用數。</t>
    </r>
    <r>
      <rPr>
        <u val="single"/>
        <sz val="12"/>
        <color indexed="8"/>
        <rFont val="Times New Roman"/>
        <family val="1"/>
      </rPr>
      <t xml:space="preserve">                                                                                                       </t>
    </r>
    <r>
      <rPr>
        <sz val="12"/>
        <color indexed="8"/>
        <rFont val="標楷體"/>
        <family val="4"/>
      </rPr>
      <t xml:space="preserve">
</t>
    </r>
  </si>
  <si>
    <r>
      <t>四、本年度</t>
    </r>
    <r>
      <rPr>
        <sz val="12"/>
        <color indexed="8"/>
        <rFont val="Times New Roman"/>
        <family val="1"/>
      </rPr>
      <t>1</t>
    </r>
    <r>
      <rPr>
        <sz val="12"/>
        <color indexed="8"/>
        <rFont val="標楷體"/>
        <family val="4"/>
      </rPr>
      <t>月起至本季截止，累計公益彩券盈餘分配數為</t>
    </r>
  </si>
  <si>
    <t xml:space="preserve">(b)                 </t>
  </si>
  <si>
    <r>
      <t xml:space="preserve"> </t>
    </r>
    <r>
      <rPr>
        <sz val="12"/>
        <color indexed="8"/>
        <rFont val="新細明體"/>
        <family val="1"/>
      </rPr>
      <t>元</t>
    </r>
    <r>
      <rPr>
        <sz val="12"/>
        <color indexed="8"/>
        <rFont val="Times New Roman"/>
        <family val="1"/>
      </rPr>
      <t xml:space="preserve"> </t>
    </r>
    <r>
      <rPr>
        <sz val="12"/>
        <color indexed="8"/>
        <rFont val="新細明體"/>
        <family val="1"/>
      </rPr>
      <t>。</t>
    </r>
  </si>
  <si>
    <r>
      <t>（一）歲入預算原編</t>
    </r>
    <r>
      <rPr>
        <u val="single"/>
        <sz val="14"/>
        <color indexed="8"/>
        <rFont val="標楷體"/>
        <family val="4"/>
      </rPr>
      <t>429,482,000</t>
    </r>
    <r>
      <rPr>
        <u val="single"/>
        <sz val="14"/>
        <color indexed="8"/>
        <rFont val="Times New Roman"/>
        <family val="1"/>
      </rPr>
      <t xml:space="preserve"> </t>
    </r>
    <r>
      <rPr>
        <sz val="14"/>
        <color indexed="8"/>
        <rFont val="標楷體"/>
        <family val="4"/>
      </rPr>
      <t>元，追加減</t>
    </r>
    <r>
      <rPr>
        <u val="single"/>
        <sz val="14"/>
        <color indexed="8"/>
        <rFont val="Times New Roman"/>
        <family val="1"/>
      </rPr>
      <t xml:space="preserve"> 0</t>
    </r>
    <r>
      <rPr>
        <sz val="14"/>
        <color indexed="8"/>
        <rFont val="標楷體"/>
        <family val="4"/>
      </rPr>
      <t>元，</t>
    </r>
    <r>
      <rPr>
        <sz val="14"/>
        <color indexed="8"/>
        <rFont val="Times New Roman"/>
        <family val="1"/>
      </rPr>
      <t>102</t>
    </r>
    <r>
      <rPr>
        <sz val="14"/>
        <color indexed="8"/>
        <rFont val="標楷體"/>
        <family val="4"/>
      </rPr>
      <t>年保留預算數計</t>
    </r>
    <r>
      <rPr>
        <sz val="14"/>
        <color indexed="8"/>
        <rFont val="Times New Roman"/>
        <family val="1"/>
      </rPr>
      <t>889,530</t>
    </r>
    <r>
      <rPr>
        <sz val="14"/>
        <color indexed="8"/>
        <rFont val="標楷體"/>
        <family val="4"/>
      </rPr>
      <t>元，合計</t>
    </r>
    <r>
      <rPr>
        <u val="single"/>
        <sz val="13"/>
        <color indexed="8"/>
        <rFont val="Times New Roman"/>
        <family val="1"/>
      </rPr>
      <t>430</t>
    </r>
    <r>
      <rPr>
        <u val="single"/>
        <sz val="13"/>
        <color indexed="8"/>
        <rFont val="標楷體"/>
        <family val="4"/>
      </rPr>
      <t xml:space="preserve">,371,530 </t>
    </r>
    <r>
      <rPr>
        <sz val="14"/>
        <color indexed="8"/>
        <rFont val="標楷體"/>
        <family val="4"/>
      </rPr>
      <t>元。</t>
    </r>
  </si>
  <si>
    <t>1.該項計畫經費無流用及勻支情形。
2.本案計畫執行中，後續積極辦理。</t>
  </si>
  <si>
    <t>1.該項計畫經費無流用及勻支情形。
2.本案計畫完畢，已結案。</t>
  </si>
  <si>
    <t>1.該項計畫經費無流用及勻支情形。
2.本案辦理核銷作業中</t>
  </si>
  <si>
    <t>1.招標案（已發包）。
2.102年第4次（第4梯次）委員會審議通過保留至103年度執行案。</t>
  </si>
  <si>
    <t>1.102年第4次（第4梯次）委員會審議通過保留至104年度執行案
2.該項計畫經費無流用及勻支情形。
3.本案計畫完畢，已結案。</t>
  </si>
  <si>
    <t>1.80%預算-(99年度公彩超收數31,200,863元、98年超收入1,501,394)(縣議會102.8.23雲議議民臨22、23字第10200013931號函同意墊付)。
2.該項計畫經費無流用及勻支情形。本案計畫執行完畢。</t>
  </si>
  <si>
    <t>1.80%預算-公彩盈餘分配收入支應167,253,000元。
2.該項計畫經費無流用及勻支情形。本案計畫執行中，後續積極辦理。</t>
  </si>
  <si>
    <t>1.80%預算-(99年度公彩超收數)(縣議會102.8.23雲議議民臨22、23字第102000413941號函同意墊付)。
2.該項計畫經費無流用及勻支情形。本案計畫執行完畢。</t>
  </si>
  <si>
    <t>1.該項計畫經費無流用及勻支情形。
2.本案計畫執行中，後續積極辦理。
3.招標案（已發包）。</t>
  </si>
  <si>
    <t>1.80%預算（公彩超收數103年89,827,000元、98年公彩超收53,264,921元、97年公彩超收4,661,079元）。
2.該項計畫經費無流用及勻支情形。本案計畫執行中，後續積極辦理。</t>
  </si>
  <si>
    <t>1.102年第4次雲林縣公益彩券盈餘分配款專戶管理委員會通過補助21萬元，依業務單位103年第1次修正提案刪減補助經費新台幣14萬元。
2.該項計畫經費無流用及勻支情形。
3.本案計畫執行中，後續積極辦理。</t>
  </si>
  <si>
    <t>1.該項計畫經費無流用及勻支情形。
2.本案計畫執行中，後續積極辦理。
3.招標案。（尚未發包）</t>
  </si>
  <si>
    <t>1.該項計畫經費無流用及勻支情形。
2.本案計畫擬於8/22日執行完畢，並擬於第3季辦理核銷。</t>
  </si>
  <si>
    <t>1.該項計畫經費無流用及勻支情形。
2.本案計畫擬於7/17日執行完畢，並擬於第3季辦理核銷。</t>
  </si>
  <si>
    <t>1.該項計畫經費無流用及勻支情形。
2.本案計畫已於6/15日執行完畢，並擬於第3季辦理核銷。</t>
  </si>
  <si>
    <t>1.該項計畫經費無流用及勻支情形。
2.本案計畫擬於8/31日執行完畢，並擬於第3季辦理核銷。</t>
  </si>
  <si>
    <t>1.該項計畫經費無流用及勻支情形。
2.本案計畫擬於8/30日執行完畢，並擬於第3季辦理核銷。</t>
  </si>
  <si>
    <t>1.該項計畫經費無流用及勻支情形。
2.本案計畫預計於7/19日執行。</t>
  </si>
  <si>
    <t>1.該項計畫經費無流用及勻支情形。
2.本案計畫擬於8/6日執行完畢，並擬於第3季辦理核銷。</t>
  </si>
  <si>
    <t>1.該項計畫經費無流用及勻支情形。
2.本案計畫於3/28辦理第1場、6/27辦理第2場，目前仍積極辦理中。</t>
  </si>
  <si>
    <t>1.該項計畫經費無流用及勻支情形。
2.本案計畫執行完畢,已結案。</t>
  </si>
  <si>
    <t>規劃辦理中，預計辦理至9月。</t>
  </si>
  <si>
    <t>執行中，執行至年底，目前執行進度為50%</t>
  </si>
  <si>
    <t>油料費用超過本府控管額度時再行支用。</t>
  </si>
  <si>
    <t>規劃辦理中，預計辦理至8月底。</t>
  </si>
  <si>
    <t>規劃辦理中，執行時程未定。</t>
  </si>
  <si>
    <t>執行完畢，核銷程序進行中。</t>
  </si>
  <si>
    <t>執行完畢。</t>
  </si>
  <si>
    <t>執行中，目前執行進度為50%</t>
  </si>
  <si>
    <t>規劃辦理中，預計辦理至11月底。</t>
  </si>
  <si>
    <t>規劃辦理中，預計辦理至12月底。</t>
  </si>
  <si>
    <t>規劃辦理中，預計辦理至7月底。</t>
  </si>
  <si>
    <r>
      <t>（一）本年度</t>
    </r>
    <r>
      <rPr>
        <sz val="12"/>
        <color indexed="8"/>
        <rFont val="Times New Roman"/>
        <family val="1"/>
      </rPr>
      <t>1</t>
    </r>
    <r>
      <rPr>
        <sz val="12"/>
        <color indexed="8"/>
        <rFont val="標楷體"/>
        <family val="4"/>
      </rPr>
      <t>月起至本季截止，累計公益彩券盈餘分配待運用數</t>
    </r>
  </si>
  <si>
    <t xml:space="preserve">(d)=(a)+(b)-(c）                  </t>
  </si>
  <si>
    <t>元</t>
  </si>
  <si>
    <r>
      <t>（二）尚未執行之原因：</t>
    </r>
    <r>
      <rPr>
        <u val="single"/>
        <sz val="14"/>
        <color indexed="8"/>
        <rFont val="標楷體"/>
        <family val="4"/>
      </rPr>
      <t xml:space="preserve"> 102年度補助案件已執行完畢，除經同意保留至103年度執行，綜上102年度保留經費新台幣889,530元整，目前正於103年度積極執行中。本（103）年度補助案件，依申請案件執行情形辦理撥付。</t>
    </r>
  </si>
  <si>
    <r>
      <t>簽</t>
    </r>
    <r>
      <rPr>
        <sz val="12"/>
        <color indexed="8"/>
        <rFont val="Times New Roman"/>
        <family val="1"/>
      </rPr>
      <t xml:space="preserve">    </t>
    </r>
    <r>
      <rPr>
        <sz val="12"/>
        <color indexed="8"/>
        <rFont val="標楷體"/>
        <family val="4"/>
      </rPr>
      <t>章：</t>
    </r>
  </si>
  <si>
    <r>
      <t xml:space="preserve">       </t>
    </r>
    <r>
      <rPr>
        <b/>
        <u val="single"/>
        <sz val="16"/>
        <color indexed="8"/>
        <rFont val="標楷體"/>
        <family val="4"/>
      </rPr>
      <t>雲林縣政府</t>
    </r>
  </si>
  <si>
    <t>公益彩券盈餘分配辦理社會福利事業情形季報表</t>
  </si>
  <si>
    <t>中華民國103年4月份至6月份（103年度第2季）</t>
  </si>
  <si>
    <r>
      <t>一、本年度公益彩券盈餘分配管理方式：□基金管理■收支並列□其他：</t>
    </r>
    <r>
      <rPr>
        <u val="single"/>
        <sz val="14"/>
        <color indexed="8"/>
        <rFont val="標楷體"/>
        <family val="4"/>
      </rPr>
      <t xml:space="preserve">        </t>
    </r>
    <r>
      <rPr>
        <sz val="14"/>
        <color indexed="8"/>
        <rFont val="標楷體"/>
        <family val="4"/>
      </rPr>
      <t>。</t>
    </r>
  </si>
  <si>
    <r>
      <t>（一）截至去年度</t>
    </r>
    <r>
      <rPr>
        <sz val="12"/>
        <color indexed="8"/>
        <rFont val="Times New Roman"/>
        <family val="1"/>
      </rPr>
      <t>12</t>
    </r>
    <r>
      <rPr>
        <sz val="12"/>
        <color indexed="8"/>
        <rFont val="標楷體"/>
        <family val="4"/>
      </rPr>
      <t>月底止，公益彩券盈餘分配待運用數為</t>
    </r>
  </si>
  <si>
    <r>
      <t xml:space="preserve"> </t>
    </r>
    <r>
      <rPr>
        <sz val="12"/>
        <color indexed="8"/>
        <rFont val="新細明體"/>
        <family val="1"/>
      </rPr>
      <t>元</t>
    </r>
    <r>
      <rPr>
        <sz val="12"/>
        <color indexed="8"/>
        <rFont val="Times New Roman"/>
        <family val="1"/>
      </rPr>
      <t xml:space="preserve"> </t>
    </r>
    <r>
      <rPr>
        <sz val="12"/>
        <color indexed="8"/>
        <rFont val="新細明體"/>
        <family val="1"/>
      </rPr>
      <t>。</t>
    </r>
  </si>
  <si>
    <r>
      <t>（二）歲出預算原編</t>
    </r>
    <r>
      <rPr>
        <u val="single"/>
        <sz val="14"/>
        <color indexed="8"/>
        <rFont val="標楷體"/>
        <family val="4"/>
      </rPr>
      <t>429,482,000</t>
    </r>
    <r>
      <rPr>
        <u val="single"/>
        <sz val="14"/>
        <color indexed="8"/>
        <rFont val="Times New Roman"/>
        <family val="1"/>
      </rPr>
      <t xml:space="preserve"> </t>
    </r>
    <r>
      <rPr>
        <sz val="14"/>
        <color indexed="8"/>
        <rFont val="標楷體"/>
        <family val="4"/>
      </rPr>
      <t>元，追加減</t>
    </r>
    <r>
      <rPr>
        <u val="single"/>
        <sz val="14"/>
        <color indexed="8"/>
        <rFont val="Times New Roman"/>
        <family val="1"/>
      </rPr>
      <t xml:space="preserve"> 0</t>
    </r>
    <r>
      <rPr>
        <sz val="14"/>
        <color indexed="8"/>
        <rFont val="標楷體"/>
        <family val="4"/>
      </rPr>
      <t>元，</t>
    </r>
    <r>
      <rPr>
        <sz val="14"/>
        <color indexed="8"/>
        <rFont val="Times New Roman"/>
        <family val="1"/>
      </rPr>
      <t>102</t>
    </r>
    <r>
      <rPr>
        <sz val="14"/>
        <color indexed="8"/>
        <rFont val="標楷體"/>
        <family val="4"/>
      </rPr>
      <t>年保留預算數計</t>
    </r>
    <r>
      <rPr>
        <sz val="14"/>
        <color indexed="8"/>
        <rFont val="Times New Roman"/>
        <family val="1"/>
      </rPr>
      <t>889,530</t>
    </r>
    <r>
      <rPr>
        <sz val="14"/>
        <color indexed="8"/>
        <rFont val="標楷體"/>
        <family val="4"/>
      </rPr>
      <t>元，合計</t>
    </r>
    <r>
      <rPr>
        <u val="single"/>
        <sz val="13"/>
        <color indexed="8"/>
        <rFont val="Times New Roman"/>
        <family val="1"/>
      </rPr>
      <t>430</t>
    </r>
    <r>
      <rPr>
        <u val="single"/>
        <sz val="13"/>
        <color indexed="8"/>
        <rFont val="標楷體"/>
        <family val="4"/>
      </rPr>
      <t>,371,530</t>
    </r>
    <r>
      <rPr>
        <u val="single"/>
        <sz val="14"/>
        <color indexed="8"/>
        <rFont val="標楷體"/>
        <family val="4"/>
      </rPr>
      <t xml:space="preserve"> </t>
    </r>
    <r>
      <rPr>
        <sz val="14"/>
        <color indexed="8"/>
        <rFont val="標楷體"/>
        <family val="4"/>
      </rPr>
      <t>元。</t>
    </r>
  </si>
  <si>
    <t>本年度預算數</t>
  </si>
  <si>
    <r>
      <t>第</t>
    </r>
    <r>
      <rPr>
        <sz val="12"/>
        <color indexed="8"/>
        <rFont val="Times New Roman"/>
        <family val="1"/>
      </rPr>
      <t>1</t>
    </r>
    <r>
      <rPr>
        <sz val="12"/>
        <color indexed="8"/>
        <rFont val="標楷體"/>
        <family val="4"/>
      </rPr>
      <t>季執行數</t>
    </r>
  </si>
  <si>
    <r>
      <t>第</t>
    </r>
    <r>
      <rPr>
        <sz val="12"/>
        <color indexed="8"/>
        <rFont val="Times New Roman"/>
        <family val="1"/>
      </rPr>
      <t>2</t>
    </r>
    <r>
      <rPr>
        <sz val="12"/>
        <color indexed="8"/>
        <rFont val="標楷體"/>
        <family val="4"/>
      </rPr>
      <t>季執行數</t>
    </r>
  </si>
  <si>
    <r>
      <t>第</t>
    </r>
    <r>
      <rPr>
        <sz val="12"/>
        <color indexed="8"/>
        <rFont val="Times New Roman"/>
        <family val="1"/>
      </rPr>
      <t>3</t>
    </r>
    <r>
      <rPr>
        <sz val="12"/>
        <color indexed="8"/>
        <rFont val="標楷體"/>
        <family val="4"/>
      </rPr>
      <t>季執行數</t>
    </r>
  </si>
  <si>
    <r>
      <t>第</t>
    </r>
    <r>
      <rPr>
        <sz val="12"/>
        <color indexed="8"/>
        <rFont val="Times New Roman"/>
        <family val="1"/>
      </rPr>
      <t>4</t>
    </r>
    <r>
      <rPr>
        <sz val="12"/>
        <color indexed="8"/>
        <rFont val="標楷體"/>
        <family val="4"/>
      </rPr>
      <t>季執行數</t>
    </r>
  </si>
  <si>
    <r>
      <t>執行率（</t>
    </r>
    <r>
      <rPr>
        <sz val="12"/>
        <color indexed="8"/>
        <rFont val="Times New Roman"/>
        <family val="1"/>
      </rPr>
      <t>%</t>
    </r>
    <r>
      <rPr>
        <sz val="12"/>
        <color indexed="8"/>
        <rFont val="標楷體"/>
        <family val="4"/>
      </rPr>
      <t>）</t>
    </r>
  </si>
  <si>
    <t>備註</t>
  </si>
  <si>
    <t>提案單位</t>
  </si>
  <si>
    <t xml:space="preserve">八、公益彩券盈餘預算經費動支及核銷預估情形： （第4季報表本欄免填）                                  </t>
  </si>
  <si>
    <r>
      <t xml:space="preserve">（一）本年度1月起至本季截止，已發包或已簽約經費 </t>
    </r>
    <r>
      <rPr>
        <u val="single"/>
        <sz val="13"/>
        <color indexed="8"/>
        <rFont val="標楷體"/>
        <family val="4"/>
      </rPr>
      <t xml:space="preserve"> 8,170,210</t>
    </r>
    <r>
      <rPr>
        <sz val="13"/>
        <color indexed="8"/>
        <rFont val="標楷體"/>
        <family val="4"/>
      </rPr>
      <t>元，預計於次季執行經費</t>
    </r>
    <r>
      <rPr>
        <u val="single"/>
        <sz val="13"/>
        <color indexed="8"/>
        <rFont val="標楷體"/>
        <family val="4"/>
      </rPr>
      <t>4,863,264</t>
    </r>
    <r>
      <rPr>
        <sz val="13"/>
        <color indexed="8"/>
        <rFont val="標楷體"/>
        <family val="4"/>
      </rPr>
      <t>元。</t>
    </r>
  </si>
  <si>
    <t>承辦人員簽章：</t>
  </si>
  <si>
    <r>
      <t>聯絡電話：</t>
    </r>
  </si>
  <si>
    <t>填表日期：</t>
  </si>
  <si>
    <t>備註：簽章欄得由各該直轄巿、縣巿政府視業務劃分，自行調整。</t>
  </si>
  <si>
    <r>
      <t>二、本年度第</t>
    </r>
    <r>
      <rPr>
        <u val="single"/>
        <sz val="14"/>
        <color indexed="8"/>
        <rFont val="Times New Roman"/>
        <family val="1"/>
      </rPr>
      <t xml:space="preserve">  </t>
    </r>
    <r>
      <rPr>
        <u val="single"/>
        <sz val="14"/>
        <color indexed="8"/>
        <rFont val="標楷體"/>
        <family val="4"/>
      </rPr>
      <t>二</t>
    </r>
    <r>
      <rPr>
        <u val="single"/>
        <sz val="14"/>
        <color indexed="8"/>
        <rFont val="Times New Roman"/>
        <family val="1"/>
      </rPr>
      <t xml:space="preserve">  </t>
    </r>
    <r>
      <rPr>
        <sz val="14"/>
        <color indexed="8"/>
        <rFont val="標楷體"/>
        <family val="4"/>
      </rPr>
      <t>季，彩券盈餘分配數為</t>
    </r>
    <r>
      <rPr>
        <sz val="14"/>
        <color indexed="8"/>
        <rFont val="Times New Roman"/>
        <family val="1"/>
      </rPr>
      <t xml:space="preserve">                </t>
    </r>
    <r>
      <rPr>
        <u val="single"/>
        <sz val="14"/>
        <color indexed="8"/>
        <rFont val="標楷體"/>
        <family val="4"/>
      </rPr>
      <t>元</t>
    </r>
    <r>
      <rPr>
        <sz val="14"/>
        <color indexed="8"/>
        <rFont val="標楷體"/>
        <family val="4"/>
      </rPr>
      <t>。</t>
    </r>
    <r>
      <rPr>
        <sz val="14"/>
        <color indexed="8"/>
        <rFont val="Times New Roman"/>
        <family val="1"/>
      </rPr>
      <t xml:space="preserve">                                    </t>
    </r>
  </si>
  <si>
    <r>
      <t>元。   ﹙含第3屆發行結束結算盈餘(103.1.1-103.4.1)分配數</t>
    </r>
    <r>
      <rPr>
        <u val="single"/>
        <sz val="12"/>
        <color indexed="8"/>
        <rFont val="細明體"/>
        <family val="3"/>
      </rPr>
      <t>49,181,316</t>
    </r>
    <r>
      <rPr>
        <sz val="12"/>
        <color indexed="8"/>
        <rFont val="細明體"/>
        <family val="3"/>
      </rPr>
      <t>元﹚</t>
    </r>
  </si>
  <si>
    <t>5.雲林縣政府103年婦幼福利服務人力充實計畫</t>
  </si>
  <si>
    <t>雲林縣政府103年婦幼福利服務人力充實計畫</t>
  </si>
  <si>
    <t>4.雲林縣103年度長期照顧第二期整合計畫-照顧服務【日間照顧(含失智症)、居家服務、家庭托顧】設施設備補助計畫</t>
  </si>
  <si>
    <t>雲林縣103年度長期照顧第二期整合計畫-照顧服務【日間照顧(含失智症)、居家服務、家庭托顧】設施設備補助計畫</t>
  </si>
  <si>
    <t>5.103年度老人福利暨志願服務推展計畫</t>
  </si>
  <si>
    <t>103年度老人福利暨志願服務推展計畫</t>
  </si>
  <si>
    <t>2.補助身心障礙者生活補助</t>
  </si>
  <si>
    <t>1.低收入戶各款生活補助</t>
  </si>
  <si>
    <r>
      <t>（二）預計於次季核銷經費</t>
    </r>
    <r>
      <rPr>
        <u val="single"/>
        <sz val="14"/>
        <color indexed="8"/>
        <rFont val="標楷體"/>
        <family val="4"/>
      </rPr>
      <t>81,438,900</t>
    </r>
    <r>
      <rPr>
        <sz val="14"/>
        <color indexed="8"/>
        <rFont val="標楷體"/>
        <family val="4"/>
      </rPr>
      <t>元，預估累計至次季止執行率</t>
    </r>
    <r>
      <rPr>
        <u val="single"/>
        <sz val="14"/>
        <color indexed="8"/>
        <rFont val="標楷體"/>
        <family val="4"/>
      </rPr>
      <t xml:space="preserve">57.28 </t>
    </r>
    <r>
      <rPr>
        <sz val="14"/>
        <color indexed="8"/>
        <rFont val="標楷體"/>
        <family val="4"/>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</si>
</sst>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s>
  <fonts count="37">
    <font>
      <sz val="12"/>
      <name val="新細明體"/>
      <family val="1"/>
    </font>
    <font>
      <sz val="12"/>
      <name val="Times New Roman"/>
      <family val="1"/>
    </font>
    <font>
      <b/>
      <sz val="18"/>
      <color indexed="8"/>
      <name val="標楷體"/>
      <family val="4"/>
    </font>
    <font>
      <sz val="9"/>
      <name val="新細明體"/>
      <family val="1"/>
    </font>
    <font>
      <sz val="12"/>
      <color indexed="8"/>
      <name val="標楷體"/>
      <family val="4"/>
    </font>
    <font>
      <b/>
      <sz val="12"/>
      <color indexed="8"/>
      <name val="標楷體"/>
      <family val="4"/>
    </font>
    <font>
      <sz val="12"/>
      <color indexed="8"/>
      <name val="Times New Roman"/>
      <family val="1"/>
    </font>
    <font>
      <b/>
      <sz val="12"/>
      <color indexed="8"/>
      <name val="Times New Roman"/>
      <family val="1"/>
    </font>
    <font>
      <b/>
      <sz val="14"/>
      <color indexed="8"/>
      <name val="標楷體"/>
      <family val="4"/>
    </font>
    <font>
      <b/>
      <u val="single"/>
      <sz val="16"/>
      <color indexed="8"/>
      <name val="標楷體"/>
      <family val="4"/>
    </font>
    <font>
      <b/>
      <u val="single"/>
      <sz val="16"/>
      <color indexed="8"/>
      <name val="Times New Roman"/>
      <family val="1"/>
    </font>
    <font>
      <sz val="12"/>
      <color indexed="8"/>
      <name val="新細明體"/>
      <family val="1"/>
    </font>
    <font>
      <sz val="9"/>
      <color indexed="8"/>
      <name val="標楷體"/>
      <family val="4"/>
    </font>
    <font>
      <sz val="8"/>
      <color indexed="8"/>
      <name val="標楷體"/>
      <family val="4"/>
    </font>
    <font>
      <sz val="16"/>
      <name val="華康正顏楷體W5(P)"/>
      <family val="1"/>
    </font>
    <font>
      <sz val="16"/>
      <color indexed="12"/>
      <name val="華康正顏楷體W5(P)"/>
      <family val="1"/>
    </font>
    <font>
      <b/>
      <sz val="9"/>
      <color indexed="8"/>
      <name val="標楷體"/>
      <family val="4"/>
    </font>
    <font>
      <sz val="7"/>
      <color indexed="8"/>
      <name val="標楷體"/>
      <family val="4"/>
    </font>
    <font>
      <sz val="8"/>
      <color indexed="8"/>
      <name val="Times New Roman"/>
      <family val="1"/>
    </font>
    <font>
      <sz val="9"/>
      <color indexed="8"/>
      <name val="Times New Roman"/>
      <family val="1"/>
    </font>
    <font>
      <sz val="9"/>
      <color indexed="8"/>
      <name val="新細明體"/>
      <family val="1"/>
    </font>
    <font>
      <sz val="10"/>
      <color indexed="8"/>
      <name val="標楷體"/>
      <family val="4"/>
    </font>
    <font>
      <sz val="8"/>
      <color indexed="8"/>
      <name val="新細明體"/>
      <family val="1"/>
    </font>
    <font>
      <sz val="14"/>
      <color indexed="8"/>
      <name val="標楷體"/>
      <family val="4"/>
    </font>
    <font>
      <u val="single"/>
      <sz val="14"/>
      <color indexed="8"/>
      <name val="標楷體"/>
      <family val="4"/>
    </font>
    <font>
      <sz val="14"/>
      <color indexed="8"/>
      <name val="Times New Roman"/>
      <family val="1"/>
    </font>
    <font>
      <u val="single"/>
      <sz val="14"/>
      <color indexed="8"/>
      <name val="Times New Roman"/>
      <family val="1"/>
    </font>
    <font>
      <b/>
      <u val="single"/>
      <sz val="14"/>
      <color indexed="8"/>
      <name val="Times New Roman"/>
      <family val="1"/>
    </font>
    <font>
      <sz val="14"/>
      <name val="Times New Roman"/>
      <family val="1"/>
    </font>
    <font>
      <b/>
      <sz val="14"/>
      <color indexed="8"/>
      <name val="Times New Roman"/>
      <family val="1"/>
    </font>
    <font>
      <sz val="12"/>
      <color indexed="8"/>
      <name val="細明體"/>
      <family val="3"/>
    </font>
    <font>
      <u val="single"/>
      <sz val="12"/>
      <color indexed="8"/>
      <name val="Times New Roman"/>
      <family val="1"/>
    </font>
    <font>
      <sz val="10"/>
      <color indexed="8"/>
      <name val="細明體"/>
      <family val="3"/>
    </font>
    <font>
      <u val="single"/>
      <sz val="13"/>
      <color indexed="8"/>
      <name val="Times New Roman"/>
      <family val="1"/>
    </font>
    <font>
      <u val="single"/>
      <sz val="13"/>
      <color indexed="8"/>
      <name val="標楷體"/>
      <family val="4"/>
    </font>
    <font>
      <sz val="13"/>
      <color indexed="8"/>
      <name val="標楷體"/>
      <family val="4"/>
    </font>
    <font>
      <u val="single"/>
      <sz val="12"/>
      <color indexed="8"/>
      <name val="細明體"/>
      <family val="3"/>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35">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color indexed="8"/>
      </right>
      <top>
        <color indexed="63"/>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9">
    <xf numFmtId="0" fontId="0" fillId="0" borderId="0" xfId="0" applyAlignment="1">
      <alignment vertical="center"/>
    </xf>
    <xf numFmtId="3" fontId="6" fillId="0" borderId="1" xfId="0" applyNumberFormat="1" applyFont="1" applyFill="1" applyBorder="1" applyAlignment="1">
      <alignment horizontal="right" vertical="top" wrapText="1"/>
    </xf>
    <xf numFmtId="0" fontId="14"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8" fillId="0" borderId="0" xfId="0" applyFont="1" applyFill="1" applyBorder="1" applyAlignment="1">
      <alignment vertical="center"/>
    </xf>
    <xf numFmtId="0" fontId="4" fillId="0" borderId="2" xfId="0" applyFont="1" applyFill="1" applyBorder="1" applyAlignment="1">
      <alignment horizontal="center" vertical="center" wrapText="1"/>
    </xf>
    <xf numFmtId="3" fontId="6" fillId="0" borderId="3" xfId="0" applyNumberFormat="1" applyFont="1" applyFill="1" applyBorder="1" applyAlignment="1">
      <alignment horizontal="right" vertical="top" wrapText="1"/>
    </xf>
    <xf numFmtId="0" fontId="11" fillId="0" borderId="0" xfId="0" applyFont="1" applyFill="1" applyAlignment="1">
      <alignment vertical="center"/>
    </xf>
    <xf numFmtId="0" fontId="16" fillId="2" borderId="0" xfId="0" applyFont="1" applyFill="1" applyBorder="1" applyAlignment="1">
      <alignment vertical="center" wrapText="1"/>
    </xf>
    <xf numFmtId="0" fontId="16" fillId="2" borderId="4" xfId="0" applyFont="1" applyFill="1" applyBorder="1" applyAlignment="1">
      <alignment vertical="center" wrapText="1"/>
    </xf>
    <xf numFmtId="0" fontId="16" fillId="2" borderId="5" xfId="0" applyFont="1" applyFill="1" applyBorder="1" applyAlignment="1">
      <alignment vertical="center" wrapText="1"/>
    </xf>
    <xf numFmtId="0" fontId="16" fillId="2" borderId="6" xfId="0" applyFont="1" applyFill="1" applyBorder="1" applyAlignment="1">
      <alignment vertical="center" wrapText="1"/>
    </xf>
    <xf numFmtId="0" fontId="13" fillId="3"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vertical="center"/>
    </xf>
    <xf numFmtId="0" fontId="4" fillId="0" borderId="7" xfId="0" applyFont="1" applyFill="1" applyBorder="1" applyAlignment="1">
      <alignment vertical="center"/>
    </xf>
    <xf numFmtId="41" fontId="6" fillId="0" borderId="1" xfId="0" applyNumberFormat="1" applyFont="1" applyFill="1" applyBorder="1" applyAlignment="1">
      <alignment vertical="center"/>
    </xf>
    <xf numFmtId="0" fontId="7" fillId="2" borderId="0" xfId="0" applyFont="1" applyFill="1" applyBorder="1" applyAlignment="1">
      <alignment vertical="center" wrapText="1"/>
    </xf>
    <xf numFmtId="3" fontId="7" fillId="4" borderId="1" xfId="0" applyNumberFormat="1" applyFont="1" applyFill="1" applyBorder="1" applyAlignment="1">
      <alignment horizontal="right" vertical="top"/>
    </xf>
    <xf numFmtId="183" fontId="6" fillId="0" borderId="1"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0" fontId="7" fillId="2" borderId="5" xfId="0" applyFont="1" applyFill="1" applyBorder="1" applyAlignment="1">
      <alignment vertical="center" wrapText="1"/>
    </xf>
    <xf numFmtId="0" fontId="7" fillId="2" borderId="8" xfId="0" applyFont="1" applyFill="1" applyBorder="1" applyAlignment="1">
      <alignment vertical="center" wrapText="1"/>
    </xf>
    <xf numFmtId="0" fontId="16" fillId="2" borderId="8" xfId="0" applyFont="1" applyFill="1" applyBorder="1" applyAlignment="1">
      <alignment vertical="center" wrapText="1"/>
    </xf>
    <xf numFmtId="0" fontId="13" fillId="0" borderId="0" xfId="0" applyFont="1" applyFill="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6" fillId="0" borderId="7" xfId="0" applyFont="1" applyFill="1" applyBorder="1" applyAlignment="1">
      <alignment vertical="center"/>
    </xf>
    <xf numFmtId="0" fontId="6" fillId="0" borderId="7" xfId="0" applyFont="1" applyFill="1" applyBorder="1" applyAlignment="1">
      <alignment horizontal="right" vertical="center"/>
    </xf>
    <xf numFmtId="0" fontId="11" fillId="0" borderId="0" xfId="0" applyFont="1" applyFill="1" applyAlignment="1">
      <alignment horizontal="righ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82" fontId="6" fillId="0" borderId="1" xfId="15" applyNumberFormat="1" applyFont="1" applyFill="1" applyBorder="1" applyAlignment="1">
      <alignment horizontal="right" vertical="top" wrapText="1"/>
      <protection/>
    </xf>
    <xf numFmtId="9" fontId="6" fillId="0" borderId="1" xfId="18" applyFont="1" applyFill="1" applyBorder="1" applyAlignment="1">
      <alignment horizontal="right" vertical="top"/>
    </xf>
    <xf numFmtId="0" fontId="13" fillId="0" borderId="1" xfId="0" applyFont="1" applyBorder="1" applyAlignment="1">
      <alignment horizontal="left" vertical="top" wrapText="1"/>
    </xf>
    <xf numFmtId="3" fontId="6" fillId="0" borderId="1" xfId="0" applyNumberFormat="1" applyFont="1" applyFill="1" applyBorder="1" applyAlignment="1">
      <alignment horizontal="right" vertical="top"/>
    </xf>
    <xf numFmtId="3" fontId="7" fillId="0" borderId="1" xfId="0" applyNumberFormat="1" applyFont="1" applyFill="1" applyBorder="1" applyAlignment="1">
      <alignment horizontal="right" vertical="top"/>
    </xf>
    <xf numFmtId="9" fontId="6" fillId="0" borderId="3" xfId="18" applyFont="1" applyFill="1" applyBorder="1" applyAlignment="1">
      <alignment horizontal="right" vertical="top"/>
    </xf>
    <xf numFmtId="3" fontId="7" fillId="4" borderId="11" xfId="0" applyNumberFormat="1" applyFont="1" applyFill="1" applyBorder="1" applyAlignment="1">
      <alignment vertical="center"/>
    </xf>
    <xf numFmtId="9" fontId="6" fillId="4" borderId="3" xfId="18" applyFont="1" applyFill="1" applyBorder="1" applyAlignment="1">
      <alignment horizontal="right" vertical="top"/>
    </xf>
    <xf numFmtId="181" fontId="6" fillId="0" borderId="1" xfId="16" applyNumberFormat="1" applyFont="1" applyFill="1" applyBorder="1" applyAlignment="1">
      <alignment horizontal="right" vertical="top"/>
    </xf>
    <xf numFmtId="0" fontId="6" fillId="0" borderId="1" xfId="0" applyFont="1" applyFill="1" applyBorder="1" applyAlignment="1">
      <alignment horizontal="right" vertical="top"/>
    </xf>
    <xf numFmtId="181" fontId="7" fillId="0" borderId="1" xfId="16" applyNumberFormat="1" applyFont="1" applyFill="1" applyBorder="1" applyAlignment="1">
      <alignment horizontal="right" vertical="top"/>
    </xf>
    <xf numFmtId="9" fontId="6" fillId="4" borderId="1" xfId="18" applyFont="1" applyFill="1" applyBorder="1" applyAlignment="1">
      <alignment horizontal="right" vertical="top"/>
    </xf>
    <xf numFmtId="0" fontId="7" fillId="0" borderId="1" xfId="0" applyFont="1" applyFill="1" applyBorder="1" applyAlignment="1">
      <alignment horizontal="right" vertical="top"/>
    </xf>
    <xf numFmtId="182" fontId="6" fillId="0" borderId="3" xfId="15" applyNumberFormat="1" applyFont="1" applyFill="1" applyBorder="1" applyAlignment="1">
      <alignment horizontal="right" vertical="top" wrapText="1"/>
      <protection/>
    </xf>
    <xf numFmtId="0" fontId="20" fillId="0" borderId="0" xfId="0" applyFont="1" applyFill="1" applyAlignment="1">
      <alignment vertical="center"/>
    </xf>
    <xf numFmtId="3" fontId="7" fillId="4" borderId="3" xfId="0" applyNumberFormat="1" applyFont="1" applyFill="1" applyBorder="1" applyAlignment="1">
      <alignment horizontal="right" vertical="top"/>
    </xf>
    <xf numFmtId="0" fontId="6" fillId="0" borderId="0" xfId="0" applyFont="1" applyFill="1" applyAlignment="1">
      <alignment vertical="center"/>
    </xf>
    <xf numFmtId="0" fontId="4" fillId="0" borderId="0" xfId="0" applyFont="1" applyFill="1" applyAlignment="1">
      <alignment vertical="center"/>
    </xf>
    <xf numFmtId="183" fontId="6" fillId="0" borderId="1" xfId="0" applyNumberFormat="1" applyFont="1" applyFill="1" applyBorder="1" applyAlignment="1">
      <alignment horizontal="right" vertical="top"/>
    </xf>
    <xf numFmtId="0" fontId="22" fillId="0" borderId="0" xfId="0" applyFont="1" applyFill="1" applyAlignment="1">
      <alignment vertical="center"/>
    </xf>
    <xf numFmtId="0" fontId="6" fillId="0" borderId="12" xfId="0" applyFont="1" applyFill="1" applyBorder="1" applyAlignment="1">
      <alignment horizontal="right" vertical="top"/>
    </xf>
    <xf numFmtId="0" fontId="6" fillId="0" borderId="0" xfId="0" applyFont="1" applyFill="1" applyAlignment="1">
      <alignment horizontal="right" vertical="top"/>
    </xf>
    <xf numFmtId="0" fontId="6" fillId="0" borderId="13" xfId="0" applyFont="1" applyFill="1" applyBorder="1" applyAlignment="1">
      <alignment horizontal="right" vertical="top"/>
    </xf>
    <xf numFmtId="41" fontId="6" fillId="0" borderId="1" xfId="0" applyNumberFormat="1" applyFont="1" applyFill="1" applyBorder="1" applyAlignment="1">
      <alignment horizontal="right" vertical="top"/>
    </xf>
    <xf numFmtId="0" fontId="13" fillId="0" borderId="3" xfId="0" applyFont="1" applyBorder="1" applyAlignment="1">
      <alignment horizontal="left" vertical="top" wrapText="1"/>
    </xf>
    <xf numFmtId="0" fontId="11" fillId="0" borderId="1" xfId="0" applyFont="1" applyFill="1" applyBorder="1" applyAlignment="1">
      <alignment vertical="center"/>
    </xf>
    <xf numFmtId="3" fontId="21" fillId="0" borderId="1" xfId="0" applyNumberFormat="1" applyFont="1" applyFill="1" applyBorder="1" applyAlignment="1">
      <alignment horizontal="right" vertical="top" wrapText="1"/>
    </xf>
    <xf numFmtId="3" fontId="21" fillId="0" borderId="1" xfId="0" applyNumberFormat="1" applyFont="1" applyBorder="1" applyAlignment="1">
      <alignment horizontal="right" vertical="top" wrapText="1"/>
    </xf>
    <xf numFmtId="0" fontId="13" fillId="0" borderId="14" xfId="0" applyFont="1" applyFill="1" applyBorder="1" applyAlignment="1">
      <alignment vertical="center"/>
    </xf>
    <xf numFmtId="0" fontId="6" fillId="2" borderId="8" xfId="0" applyFont="1" applyFill="1" applyBorder="1" applyAlignment="1">
      <alignment vertical="top"/>
    </xf>
    <xf numFmtId="0" fontId="6" fillId="2" borderId="6" xfId="0" applyFont="1" applyFill="1" applyBorder="1" applyAlignment="1">
      <alignment vertical="top"/>
    </xf>
    <xf numFmtId="3" fontId="6" fillId="0" borderId="3" xfId="0" applyNumberFormat="1" applyFont="1" applyFill="1" applyBorder="1" applyAlignment="1">
      <alignment horizontal="right" vertical="top"/>
    </xf>
    <xf numFmtId="3" fontId="7" fillId="0" borderId="3" xfId="0" applyNumberFormat="1" applyFont="1" applyFill="1" applyBorder="1" applyAlignment="1">
      <alignment horizontal="right" vertical="top"/>
    </xf>
    <xf numFmtId="0" fontId="11" fillId="0" borderId="0" xfId="0" applyFont="1" applyFill="1" applyAlignment="1">
      <alignment vertical="center"/>
    </xf>
    <xf numFmtId="0" fontId="23" fillId="0" borderId="0" xfId="0" applyFont="1" applyAlignment="1">
      <alignment vertical="center"/>
    </xf>
    <xf numFmtId="0" fontId="23"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11" fillId="0" borderId="0" xfId="0" applyFont="1" applyFill="1" applyAlignment="1">
      <alignment vertical="center" wrapText="1"/>
    </xf>
    <xf numFmtId="0" fontId="6" fillId="0" borderId="0" xfId="0" applyFont="1" applyAlignment="1">
      <alignment vertical="center"/>
    </xf>
    <xf numFmtId="0" fontId="11" fillId="0" borderId="0" xfId="0" applyFont="1" applyAlignment="1">
      <alignment vertical="center"/>
    </xf>
    <xf numFmtId="0" fontId="30" fillId="0" borderId="0" xfId="0" applyFont="1" applyAlignment="1">
      <alignment vertical="center"/>
    </xf>
    <xf numFmtId="3" fontId="6" fillId="0" borderId="0" xfId="0" applyNumberFormat="1" applyFont="1" applyAlignment="1">
      <alignment vertical="center"/>
    </xf>
    <xf numFmtId="182" fontId="6" fillId="0" borderId="0" xfId="15" applyNumberFormat="1" applyFont="1" applyFill="1" applyBorder="1" applyAlignment="1">
      <alignment horizontal="right" vertical="top" wrapText="1"/>
      <protection/>
    </xf>
    <xf numFmtId="182" fontId="32" fillId="0" borderId="0" xfId="15" applyNumberFormat="1" applyFont="1" applyFill="1" applyBorder="1" applyAlignment="1">
      <alignment horizontal="right" vertical="top" wrapText="1"/>
      <protection/>
    </xf>
    <xf numFmtId="0" fontId="6" fillId="0" borderId="0" xfId="0" applyFont="1" applyFill="1" applyAlignment="1">
      <alignment horizontal="center" vertical="center"/>
    </xf>
    <xf numFmtId="3" fontId="31" fillId="0" borderId="0" xfId="0" applyNumberFormat="1" applyFont="1" applyFill="1" applyAlignment="1">
      <alignment vertical="center"/>
    </xf>
    <xf numFmtId="0" fontId="6" fillId="0" borderId="0" xfId="0" applyFont="1" applyFill="1" applyAlignment="1">
      <alignment vertical="center"/>
    </xf>
    <xf numFmtId="3" fontId="6" fillId="4" borderId="1" xfId="0" applyNumberFormat="1" applyFont="1" applyFill="1" applyBorder="1" applyAlignment="1">
      <alignment horizontal="right" vertical="top" wrapText="1"/>
    </xf>
    <xf numFmtId="9" fontId="7" fillId="4" borderId="1" xfId="0" applyNumberFormat="1" applyFont="1" applyFill="1" applyBorder="1" applyAlignment="1">
      <alignment horizontal="right" vertical="top"/>
    </xf>
    <xf numFmtId="0" fontId="6"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vertical="center" wrapText="1"/>
    </xf>
    <xf numFmtId="0" fontId="23" fillId="0" borderId="0" xfId="0" applyFont="1" applyAlignment="1">
      <alignment vertical="center"/>
    </xf>
    <xf numFmtId="0" fontId="4" fillId="0" borderId="0" xfId="0" applyFont="1" applyAlignment="1">
      <alignment vertical="center"/>
    </xf>
    <xf numFmtId="10" fontId="6" fillId="0" borderId="0" xfId="0" applyNumberFormat="1" applyFont="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7" fillId="0" borderId="0" xfId="0" applyNumberFormat="1" applyFont="1" applyFill="1" applyBorder="1" applyAlignment="1">
      <alignment horizontal="right" vertical="top"/>
    </xf>
    <xf numFmtId="9" fontId="6" fillId="0" borderId="0" xfId="18" applyFont="1" applyFill="1" applyBorder="1" applyAlignment="1">
      <alignment horizontal="right" vertical="top"/>
    </xf>
    <xf numFmtId="0" fontId="6" fillId="0" borderId="0" xfId="0" applyFont="1" applyFill="1" applyBorder="1" applyAlignment="1">
      <alignment horizontal="center" vertical="top"/>
    </xf>
    <xf numFmtId="183" fontId="31" fillId="0" borderId="0" xfId="0" applyNumberFormat="1" applyFont="1" applyFill="1" applyAlignment="1">
      <alignment vertical="center"/>
    </xf>
    <xf numFmtId="3"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right" vertical="center"/>
    </xf>
    <xf numFmtId="0" fontId="25" fillId="0" borderId="0" xfId="0" applyFont="1" applyAlignment="1">
      <alignment vertical="center"/>
    </xf>
    <xf numFmtId="0" fontId="30" fillId="0" borderId="0" xfId="0" applyFont="1" applyFill="1" applyAlignment="1">
      <alignment vertical="center"/>
    </xf>
    <xf numFmtId="3" fontId="11" fillId="0" borderId="0" xfId="0" applyNumberFormat="1" applyFont="1" applyAlignment="1">
      <alignment vertical="center" wrapText="1"/>
    </xf>
    <xf numFmtId="0" fontId="11" fillId="0" borderId="0" xfId="0" applyFont="1" applyFill="1" applyAlignment="1">
      <alignment vertical="center"/>
    </xf>
    <xf numFmtId="3" fontId="7" fillId="4" borderId="15" xfId="0" applyNumberFormat="1" applyFont="1" applyFill="1" applyBorder="1" applyAlignment="1">
      <alignment horizontal="right" vertical="top"/>
    </xf>
    <xf numFmtId="9" fontId="6" fillId="4" borderId="16" xfId="18" applyFont="1" applyFill="1" applyBorder="1" applyAlignment="1">
      <alignment horizontal="right" vertical="top"/>
    </xf>
    <xf numFmtId="0" fontId="11" fillId="0" borderId="0" xfId="0" applyFont="1" applyAlignment="1">
      <alignment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3" fillId="0" borderId="0" xfId="0" applyFont="1" applyFill="1" applyAlignment="1">
      <alignment vertical="center" wrapText="1"/>
    </xf>
    <xf numFmtId="0" fontId="11" fillId="0" borderId="0" xfId="0" applyFont="1" applyFill="1" applyAlignment="1">
      <alignment vertical="center" wrapText="1"/>
    </xf>
    <xf numFmtId="0" fontId="12" fillId="0" borderId="17" xfId="0" applyFont="1" applyFill="1" applyBorder="1" applyAlignment="1">
      <alignment horizontal="left" vertical="center" wrapText="1"/>
    </xf>
    <xf numFmtId="0" fontId="19" fillId="0" borderId="9" xfId="0" applyFont="1" applyFill="1" applyBorder="1" applyAlignment="1">
      <alignment horizontal="left" vertical="center"/>
    </xf>
    <xf numFmtId="0" fontId="7" fillId="0" borderId="5" xfId="0" applyFont="1" applyFill="1" applyBorder="1" applyAlignment="1">
      <alignment horizontal="center" vertical="top"/>
    </xf>
    <xf numFmtId="0" fontId="7" fillId="0" borderId="6" xfId="0" applyFont="1" applyFill="1" applyBorder="1" applyAlignment="1">
      <alignment horizontal="center" vertical="top"/>
    </xf>
    <xf numFmtId="0" fontId="7" fillId="4" borderId="5" xfId="0" applyFont="1" applyFill="1" applyBorder="1" applyAlignment="1">
      <alignment horizontal="left" vertical="top"/>
    </xf>
    <xf numFmtId="0" fontId="7" fillId="4" borderId="6" xfId="0" applyFont="1" applyFill="1" applyBorder="1" applyAlignment="1">
      <alignment horizontal="left" vertical="top"/>
    </xf>
    <xf numFmtId="0" fontId="6" fillId="4" borderId="3" xfId="0" applyFont="1" applyFill="1" applyBorder="1" applyAlignment="1">
      <alignment horizontal="center" vertical="top"/>
    </xf>
    <xf numFmtId="0" fontId="4" fillId="0" borderId="0" xfId="0" applyFont="1" applyAlignment="1">
      <alignment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0" borderId="0" xfId="0" applyFont="1" applyFill="1" applyAlignment="1">
      <alignment horizontal="center" vertical="center"/>
    </xf>
    <xf numFmtId="0" fontId="2" fillId="0" borderId="0" xfId="0" applyFont="1" applyFill="1" applyAlignment="1">
      <alignment horizontal="center" vertical="center"/>
    </xf>
    <xf numFmtId="0" fontId="13" fillId="0" borderId="17" xfId="0" applyFont="1" applyFill="1" applyBorder="1" applyAlignment="1">
      <alignment horizontal="left" vertical="center" wrapText="1"/>
    </xf>
    <xf numFmtId="0" fontId="18" fillId="0" borderId="18" xfId="0" applyFont="1" applyFill="1" applyBorder="1" applyAlignment="1">
      <alignment horizontal="left" vertical="center"/>
    </xf>
    <xf numFmtId="0" fontId="17" fillId="0" borderId="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9" fillId="0" borderId="18" xfId="0" applyFont="1" applyFill="1" applyBorder="1" applyAlignment="1">
      <alignment horizontal="left" vertical="center"/>
    </xf>
    <xf numFmtId="0" fontId="5" fillId="4" borderId="15"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5" xfId="0" applyFont="1" applyFill="1" applyBorder="1" applyAlignment="1">
      <alignment horizontal="center" vertical="top"/>
    </xf>
    <xf numFmtId="0" fontId="7" fillId="4" borderId="6" xfId="0" applyFont="1" applyFill="1" applyBorder="1" applyAlignment="1">
      <alignment horizontal="center" vertical="top"/>
    </xf>
    <xf numFmtId="0" fontId="7" fillId="4" borderId="7" xfId="0" applyFont="1" applyFill="1" applyBorder="1" applyAlignment="1">
      <alignment horizontal="center" vertical="center" wrapText="1"/>
    </xf>
    <xf numFmtId="0" fontId="6" fillId="0" borderId="1" xfId="0" applyFont="1" applyFill="1" applyBorder="1" applyAlignment="1">
      <alignment horizontal="center" vertical="top"/>
    </xf>
    <xf numFmtId="0" fontId="6" fillId="0" borderId="5" xfId="0" applyFont="1" applyFill="1" applyBorder="1" applyAlignment="1">
      <alignment horizontal="center" vertical="top"/>
    </xf>
    <xf numFmtId="0" fontId="6" fillId="0" borderId="6" xfId="0" applyFont="1" applyFill="1" applyBorder="1" applyAlignment="1">
      <alignment horizontal="center" vertical="top"/>
    </xf>
    <xf numFmtId="0" fontId="6" fillId="4" borderId="24" xfId="0" applyFont="1" applyFill="1" applyBorder="1" applyAlignment="1">
      <alignment horizontal="center" vertical="top"/>
    </xf>
    <xf numFmtId="0" fontId="6" fillId="4" borderId="25" xfId="0" applyFont="1" applyFill="1" applyBorder="1" applyAlignment="1">
      <alignment horizontal="center" vertical="top"/>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9" fillId="0" borderId="26" xfId="0" applyFont="1" applyFill="1" applyBorder="1" applyAlignment="1">
      <alignment horizontal="left" vertical="center"/>
    </xf>
    <xf numFmtId="0" fontId="17" fillId="0" borderId="5" xfId="0" applyFont="1" applyFill="1" applyBorder="1" applyAlignment="1">
      <alignment vertical="center" wrapText="1"/>
    </xf>
    <xf numFmtId="0" fontId="17" fillId="0" borderId="6" xfId="0" applyFont="1" applyFill="1" applyBorder="1" applyAlignment="1">
      <alignment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0" borderId="27" xfId="0" applyFont="1" applyFill="1" applyBorder="1" applyAlignment="1">
      <alignment vertical="center" wrapText="1"/>
    </xf>
    <xf numFmtId="0" fontId="7" fillId="0" borderId="28" xfId="0" applyFont="1" applyFill="1" applyBorder="1" applyAlignment="1">
      <alignment vertical="center" wrapText="1"/>
    </xf>
    <xf numFmtId="0" fontId="6" fillId="0" borderId="29" xfId="0" applyFont="1" applyFill="1" applyBorder="1" applyAlignment="1">
      <alignment horizontal="center" vertical="top"/>
    </xf>
    <xf numFmtId="0" fontId="6" fillId="0" borderId="30" xfId="0" applyFont="1" applyFill="1" applyBorder="1" applyAlignment="1">
      <alignment horizontal="center" vertical="top"/>
    </xf>
    <xf numFmtId="0" fontId="6" fillId="0" borderId="31" xfId="0" applyFont="1" applyFill="1" applyBorder="1" applyAlignment="1">
      <alignment horizontal="center" vertical="top"/>
    </xf>
    <xf numFmtId="0" fontId="13" fillId="0" borderId="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7" fillId="4" borderId="1" xfId="0" applyFont="1" applyFill="1" applyBorder="1" applyAlignment="1">
      <alignment horizontal="center" vertical="top"/>
    </xf>
    <xf numFmtId="0" fontId="12" fillId="0" borderId="32"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9" fillId="0" borderId="23" xfId="0" applyFont="1" applyFill="1" applyBorder="1" applyAlignment="1">
      <alignment horizontal="left"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xf>
    <xf numFmtId="0" fontId="21" fillId="0" borderId="33"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35" fillId="0" borderId="0" xfId="0" applyFont="1" applyAlignment="1">
      <alignment horizontal="left" vertical="center"/>
    </xf>
    <xf numFmtId="0" fontId="2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cellXfs>
  <cellStyles count="7">
    <cellStyle name="Normal" xfId="0"/>
    <cellStyle name="一般_102年第4次(第4梯次)雲林縣公益彩券盈餘分配款專戶管理委員會審核意見表(54-152案)"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7"/>
  </sheetPr>
  <dimension ref="A1:A18"/>
  <sheetViews>
    <sheetView tabSelected="1" workbookViewId="0" topLeftCell="A1">
      <selection activeCell="D21" sqref="D21"/>
    </sheetView>
  </sheetViews>
  <sheetFormatPr defaultColWidth="9.00390625" defaultRowHeight="16.5"/>
  <sheetData>
    <row r="1" ht="21">
      <c r="A1" s="2" t="s">
        <v>62</v>
      </c>
    </row>
    <row r="2" ht="21">
      <c r="A2" s="2" t="s">
        <v>48</v>
      </c>
    </row>
    <row r="3" ht="21">
      <c r="A3" s="2" t="s">
        <v>63</v>
      </c>
    </row>
    <row r="4" ht="21">
      <c r="A4" s="2" t="s">
        <v>51</v>
      </c>
    </row>
    <row r="5" ht="21">
      <c r="A5" s="3" t="s">
        <v>49</v>
      </c>
    </row>
    <row r="6" ht="21">
      <c r="A6" s="3" t="s">
        <v>50</v>
      </c>
    </row>
    <row r="9" ht="21">
      <c r="A9" s="4" t="s">
        <v>64</v>
      </c>
    </row>
    <row r="10" ht="21">
      <c r="A10" s="4" t="s">
        <v>65</v>
      </c>
    </row>
    <row r="11" ht="21">
      <c r="A11" s="4" t="s">
        <v>66</v>
      </c>
    </row>
    <row r="12" ht="21">
      <c r="A12" s="4" t="s">
        <v>67</v>
      </c>
    </row>
    <row r="15" ht="21">
      <c r="A15" s="4" t="s">
        <v>68</v>
      </c>
    </row>
    <row r="16" ht="21">
      <c r="A16" s="4" t="s">
        <v>69</v>
      </c>
    </row>
    <row r="17" ht="21">
      <c r="A17" s="4" t="s">
        <v>70</v>
      </c>
    </row>
    <row r="18" ht="21">
      <c r="A18" s="4" t="s">
        <v>71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26"/>
  <sheetViews>
    <sheetView view="pageBreakPreview" zoomScaleSheetLayoutView="100" workbookViewId="0" topLeftCell="A177">
      <selection activeCell="A188" sqref="A188"/>
    </sheetView>
  </sheetViews>
  <sheetFormatPr defaultColWidth="9.00390625" defaultRowHeight="16.5"/>
  <cols>
    <col min="1" max="1" width="18.00390625" style="8" customWidth="1"/>
    <col min="2" max="2" width="17.75390625" style="8" customWidth="1"/>
    <col min="3" max="3" width="17.25390625" style="49" customWidth="1"/>
    <col min="4" max="4" width="13.375" style="49" customWidth="1"/>
    <col min="5" max="5" width="12.25390625" style="49" customWidth="1"/>
    <col min="6" max="6" width="12.50390625" style="49" customWidth="1"/>
    <col min="7" max="7" width="13.875" style="49" customWidth="1"/>
    <col min="8" max="8" width="15.00390625" style="49" customWidth="1"/>
    <col min="9" max="9" width="7.125" style="49" customWidth="1"/>
    <col min="10" max="10" width="9.00390625" style="8" customWidth="1"/>
    <col min="11" max="11" width="21.00390625" style="8" customWidth="1"/>
    <col min="12" max="12" width="13.25390625" style="25" customWidth="1"/>
    <col min="13" max="16384" width="9.00390625" style="8" customWidth="1"/>
  </cols>
  <sheetData>
    <row r="1" spans="1:11" ht="20.25" customHeight="1">
      <c r="A1" s="118" t="s">
        <v>412</v>
      </c>
      <c r="B1" s="119"/>
      <c r="C1" s="119"/>
      <c r="D1" s="119"/>
      <c r="E1" s="119"/>
      <c r="F1" s="119"/>
      <c r="G1" s="119"/>
      <c r="H1" s="119"/>
      <c r="I1" s="119"/>
      <c r="J1" s="119"/>
      <c r="K1" s="101"/>
    </row>
    <row r="2" spans="1:11" ht="30.75" customHeight="1">
      <c r="A2" s="124" t="s">
        <v>413</v>
      </c>
      <c r="B2" s="119"/>
      <c r="C2" s="119"/>
      <c r="D2" s="119"/>
      <c r="E2" s="119"/>
      <c r="F2" s="119"/>
      <c r="G2" s="119"/>
      <c r="H2" s="119"/>
      <c r="I2" s="119"/>
      <c r="J2" s="119"/>
      <c r="K2" s="101"/>
    </row>
    <row r="3" spans="1:11" ht="30" customHeight="1">
      <c r="A3" s="123" t="s">
        <v>414</v>
      </c>
      <c r="B3" s="119"/>
      <c r="C3" s="119"/>
      <c r="D3" s="119"/>
      <c r="E3" s="119"/>
      <c r="F3" s="119"/>
      <c r="G3" s="119"/>
      <c r="H3" s="119"/>
      <c r="I3" s="119"/>
      <c r="J3" s="119"/>
      <c r="K3" s="101"/>
    </row>
    <row r="4" spans="1:11" ht="24.75" customHeight="1">
      <c r="A4" s="108" t="s">
        <v>415</v>
      </c>
      <c r="B4" s="109"/>
      <c r="C4" s="109"/>
      <c r="D4" s="109"/>
      <c r="E4" s="109"/>
      <c r="F4" s="109"/>
      <c r="G4" s="109"/>
      <c r="H4" s="109"/>
      <c r="I4" s="109"/>
      <c r="J4" s="109"/>
      <c r="K4" s="109"/>
    </row>
    <row r="5" spans="1:11" ht="24.75" customHeight="1">
      <c r="A5" s="68" t="s">
        <v>433</v>
      </c>
      <c r="B5" s="49"/>
      <c r="D5" s="95">
        <v>114337961</v>
      </c>
      <c r="E5" s="99" t="s">
        <v>434</v>
      </c>
      <c r="J5" s="49"/>
      <c r="K5" s="49"/>
    </row>
    <row r="6" spans="1:11" ht="24.75" customHeight="1">
      <c r="A6" s="68" t="s">
        <v>367</v>
      </c>
      <c r="B6" s="49"/>
      <c r="J6" s="49"/>
      <c r="K6" s="49"/>
    </row>
    <row r="7" spans="1:11" ht="24.75" customHeight="1">
      <c r="A7" s="187" t="s">
        <v>416</v>
      </c>
      <c r="B7" s="101"/>
      <c r="C7" s="101"/>
      <c r="D7" s="101"/>
      <c r="E7" s="78" t="s">
        <v>368</v>
      </c>
      <c r="F7" s="79">
        <v>653991185</v>
      </c>
      <c r="G7" s="80" t="s">
        <v>417</v>
      </c>
      <c r="H7" s="80"/>
      <c r="I7" s="80"/>
      <c r="J7" s="66"/>
      <c r="K7" s="66"/>
    </row>
    <row r="8" spans="1:11" ht="24.75" customHeight="1">
      <c r="A8" s="187" t="s">
        <v>370</v>
      </c>
      <c r="B8" s="101"/>
      <c r="C8" s="101"/>
      <c r="D8" s="101"/>
      <c r="E8" s="101"/>
      <c r="F8" s="101"/>
      <c r="G8" s="101"/>
      <c r="H8" s="101"/>
      <c r="I8" s="101"/>
      <c r="J8" s="101"/>
      <c r="K8" s="101"/>
    </row>
    <row r="9" spans="1:11" ht="24.75" customHeight="1">
      <c r="A9" s="188" t="s">
        <v>371</v>
      </c>
      <c r="B9" s="188"/>
      <c r="C9" s="188"/>
      <c r="D9" s="188"/>
      <c r="E9" s="69" t="s">
        <v>372</v>
      </c>
      <c r="F9" s="95">
        <v>277903583</v>
      </c>
      <c r="G9" s="80" t="s">
        <v>373</v>
      </c>
      <c r="H9" s="70"/>
      <c r="I9" s="70"/>
      <c r="J9" s="71"/>
      <c r="K9" s="71"/>
    </row>
    <row r="10" spans="1:11" ht="24.75" customHeight="1">
      <c r="A10" s="68" t="s">
        <v>369</v>
      </c>
      <c r="B10" s="49"/>
      <c r="J10" s="49"/>
      <c r="K10" s="49"/>
    </row>
    <row r="11" spans="1:11" ht="24.75" customHeight="1">
      <c r="A11" s="108" t="s">
        <v>374</v>
      </c>
      <c r="B11" s="109"/>
      <c r="C11" s="109"/>
      <c r="D11" s="109"/>
      <c r="E11" s="109"/>
      <c r="F11" s="109"/>
      <c r="G11" s="109"/>
      <c r="H11" s="109"/>
      <c r="I11" s="109"/>
      <c r="J11" s="109"/>
      <c r="K11" s="109"/>
    </row>
    <row r="12" spans="1:11" ht="34.5" customHeight="1">
      <c r="A12" s="108" t="s">
        <v>418</v>
      </c>
      <c r="B12" s="109"/>
      <c r="C12" s="109"/>
      <c r="D12" s="109"/>
      <c r="E12" s="109"/>
      <c r="F12" s="109"/>
      <c r="G12" s="109"/>
      <c r="H12" s="109"/>
      <c r="I12" s="109"/>
      <c r="J12" s="109"/>
      <c r="K12" s="109"/>
    </row>
    <row r="13" spans="1:11" ht="30.75" customHeight="1">
      <c r="A13" s="5" t="s">
        <v>52</v>
      </c>
      <c r="B13" s="26"/>
      <c r="C13" s="27"/>
      <c r="D13" s="28"/>
      <c r="E13" s="28"/>
      <c r="F13" s="28"/>
      <c r="G13" s="28"/>
      <c r="H13" s="28"/>
      <c r="I13" s="16" t="s">
        <v>53</v>
      </c>
      <c r="J13" s="29"/>
      <c r="K13" s="30"/>
    </row>
    <row r="14" spans="1:12" ht="50.25" customHeight="1">
      <c r="A14" s="120" t="s">
        <v>54</v>
      </c>
      <c r="B14" s="121"/>
      <c r="C14" s="6" t="s">
        <v>419</v>
      </c>
      <c r="D14" s="6" t="s">
        <v>420</v>
      </c>
      <c r="E14" s="31" t="s">
        <v>421</v>
      </c>
      <c r="F14" s="32" t="s">
        <v>422</v>
      </c>
      <c r="G14" s="32" t="s">
        <v>423</v>
      </c>
      <c r="H14" s="6" t="s">
        <v>76</v>
      </c>
      <c r="I14" s="6" t="s">
        <v>424</v>
      </c>
      <c r="J14" s="120" t="s">
        <v>425</v>
      </c>
      <c r="K14" s="122"/>
      <c r="L14" s="15" t="s">
        <v>426</v>
      </c>
    </row>
    <row r="15" spans="1:12" ht="29.25" customHeight="1">
      <c r="A15" s="128" t="s">
        <v>55</v>
      </c>
      <c r="B15" s="129"/>
      <c r="C15" s="129"/>
      <c r="D15" s="129"/>
      <c r="E15" s="129"/>
      <c r="F15" s="129"/>
      <c r="G15" s="129"/>
      <c r="H15" s="129"/>
      <c r="I15" s="129"/>
      <c r="J15" s="129"/>
      <c r="K15" s="130"/>
      <c r="L15" s="15"/>
    </row>
    <row r="16" spans="1:12" ht="39.75" customHeight="1">
      <c r="A16" s="110" t="s">
        <v>98</v>
      </c>
      <c r="B16" s="131"/>
      <c r="C16" s="33">
        <v>4500000</v>
      </c>
      <c r="D16" s="20">
        <v>0</v>
      </c>
      <c r="E16" s="21">
        <v>0</v>
      </c>
      <c r="F16" s="21"/>
      <c r="G16" s="21"/>
      <c r="H16" s="1">
        <f aca="true" t="shared" si="0" ref="H16:H24">SUM(D16:G16)</f>
        <v>0</v>
      </c>
      <c r="I16" s="34">
        <f aca="true" t="shared" si="1" ref="I16:I25">SUM(D16:G16)/C16</f>
        <v>0</v>
      </c>
      <c r="J16" s="127" t="s">
        <v>99</v>
      </c>
      <c r="K16" s="127"/>
      <c r="L16" s="35" t="s">
        <v>100</v>
      </c>
    </row>
    <row r="17" spans="1:12" ht="33.75" customHeight="1">
      <c r="A17" s="125" t="s">
        <v>101</v>
      </c>
      <c r="B17" s="126"/>
      <c r="C17" s="33">
        <v>192000</v>
      </c>
      <c r="D17" s="1">
        <v>0</v>
      </c>
      <c r="E17" s="1">
        <v>0</v>
      </c>
      <c r="F17" s="1"/>
      <c r="G17" s="1"/>
      <c r="H17" s="1">
        <f t="shared" si="0"/>
        <v>0</v>
      </c>
      <c r="I17" s="34">
        <f t="shared" si="1"/>
        <v>0</v>
      </c>
      <c r="J17" s="127" t="s">
        <v>102</v>
      </c>
      <c r="K17" s="127"/>
      <c r="L17" s="35" t="s">
        <v>103</v>
      </c>
    </row>
    <row r="18" spans="1:12" ht="32.25" customHeight="1">
      <c r="A18" s="110" t="s">
        <v>104</v>
      </c>
      <c r="B18" s="132" t="s">
        <v>105</v>
      </c>
      <c r="C18" s="33">
        <v>115200</v>
      </c>
      <c r="D18" s="1">
        <v>0</v>
      </c>
      <c r="E18" s="1">
        <v>0</v>
      </c>
      <c r="F18" s="1"/>
      <c r="G18" s="1"/>
      <c r="H18" s="1">
        <f t="shared" si="0"/>
        <v>0</v>
      </c>
      <c r="I18" s="34">
        <f t="shared" si="1"/>
        <v>0</v>
      </c>
      <c r="J18" s="127" t="s">
        <v>106</v>
      </c>
      <c r="K18" s="127"/>
      <c r="L18" s="35" t="s">
        <v>103</v>
      </c>
    </row>
    <row r="19" spans="1:12" ht="39.75" customHeight="1">
      <c r="A19" s="110" t="s">
        <v>107</v>
      </c>
      <c r="B19" s="132" t="s">
        <v>108</v>
      </c>
      <c r="C19" s="33">
        <v>1200000</v>
      </c>
      <c r="D19" s="1">
        <v>0</v>
      </c>
      <c r="E19" s="1">
        <v>0</v>
      </c>
      <c r="F19" s="1"/>
      <c r="G19" s="1"/>
      <c r="H19" s="1">
        <f t="shared" si="0"/>
        <v>0</v>
      </c>
      <c r="I19" s="34">
        <f t="shared" si="1"/>
        <v>0</v>
      </c>
      <c r="J19" s="127" t="s">
        <v>109</v>
      </c>
      <c r="K19" s="127"/>
      <c r="L19" s="35" t="s">
        <v>103</v>
      </c>
    </row>
    <row r="20" spans="1:12" ht="39.75" customHeight="1">
      <c r="A20" s="110" t="s">
        <v>435</v>
      </c>
      <c r="B20" s="132" t="s">
        <v>436</v>
      </c>
      <c r="C20" s="33">
        <v>60000</v>
      </c>
      <c r="D20" s="1">
        <v>0</v>
      </c>
      <c r="E20" s="1">
        <v>11473</v>
      </c>
      <c r="F20" s="1"/>
      <c r="G20" s="1"/>
      <c r="H20" s="1">
        <f t="shared" si="0"/>
        <v>11473</v>
      </c>
      <c r="I20" s="34">
        <f t="shared" si="1"/>
        <v>0.19121666666666667</v>
      </c>
      <c r="J20" s="127" t="s">
        <v>109</v>
      </c>
      <c r="K20" s="127"/>
      <c r="L20" s="35" t="s">
        <v>103</v>
      </c>
    </row>
    <row r="21" spans="1:12" ht="39.75" customHeight="1">
      <c r="A21" s="110" t="s">
        <v>110</v>
      </c>
      <c r="B21" s="132" t="s">
        <v>111</v>
      </c>
      <c r="C21" s="33">
        <v>4500000</v>
      </c>
      <c r="D21" s="1">
        <v>0</v>
      </c>
      <c r="E21" s="1">
        <v>0</v>
      </c>
      <c r="F21" s="1"/>
      <c r="G21" s="1"/>
      <c r="H21" s="1">
        <f t="shared" si="0"/>
        <v>0</v>
      </c>
      <c r="I21" s="34">
        <f t="shared" si="1"/>
        <v>0</v>
      </c>
      <c r="J21" s="127" t="s">
        <v>109</v>
      </c>
      <c r="K21" s="127"/>
      <c r="L21" s="35" t="s">
        <v>103</v>
      </c>
    </row>
    <row r="22" spans="1:12" ht="39.75" customHeight="1">
      <c r="A22" s="110" t="s">
        <v>112</v>
      </c>
      <c r="B22" s="132" t="s">
        <v>113</v>
      </c>
      <c r="C22" s="33">
        <v>50000</v>
      </c>
      <c r="D22" s="1">
        <v>0</v>
      </c>
      <c r="E22" s="1">
        <v>0</v>
      </c>
      <c r="F22" s="1"/>
      <c r="G22" s="1"/>
      <c r="H22" s="1">
        <f t="shared" si="0"/>
        <v>0</v>
      </c>
      <c r="I22" s="34">
        <f t="shared" si="1"/>
        <v>0</v>
      </c>
      <c r="J22" s="127" t="s">
        <v>114</v>
      </c>
      <c r="K22" s="127"/>
      <c r="L22" s="35" t="s">
        <v>115</v>
      </c>
    </row>
    <row r="23" spans="1:12" ht="31.5" customHeight="1">
      <c r="A23" s="110" t="s">
        <v>116</v>
      </c>
      <c r="B23" s="132" t="s">
        <v>117</v>
      </c>
      <c r="C23" s="33">
        <v>35700</v>
      </c>
      <c r="D23" s="1">
        <v>0</v>
      </c>
      <c r="E23" s="1">
        <v>0</v>
      </c>
      <c r="F23" s="1"/>
      <c r="G23" s="1"/>
      <c r="H23" s="1">
        <f t="shared" si="0"/>
        <v>0</v>
      </c>
      <c r="I23" s="34">
        <f t="shared" si="1"/>
        <v>0</v>
      </c>
      <c r="J23" s="127" t="s">
        <v>118</v>
      </c>
      <c r="K23" s="127"/>
      <c r="L23" s="35" t="s">
        <v>119</v>
      </c>
    </row>
    <row r="24" spans="1:12" ht="24" customHeight="1">
      <c r="A24" s="110" t="s">
        <v>120</v>
      </c>
      <c r="B24" s="111" t="s">
        <v>121</v>
      </c>
      <c r="C24" s="36">
        <v>2300</v>
      </c>
      <c r="D24" s="36">
        <v>0</v>
      </c>
      <c r="E24" s="37">
        <v>0</v>
      </c>
      <c r="F24" s="37"/>
      <c r="G24" s="37"/>
      <c r="H24" s="1">
        <f t="shared" si="0"/>
        <v>0</v>
      </c>
      <c r="I24" s="38">
        <f t="shared" si="1"/>
        <v>0</v>
      </c>
      <c r="J24" s="139"/>
      <c r="K24" s="140"/>
      <c r="L24" s="35" t="s">
        <v>103</v>
      </c>
    </row>
    <row r="25" spans="1:12" ht="28.5" customHeight="1">
      <c r="A25" s="133" t="s">
        <v>122</v>
      </c>
      <c r="B25" s="134"/>
      <c r="C25" s="39">
        <f aca="true" t="shared" si="2" ref="C25:H25">SUM(C16:C24)</f>
        <v>10655200</v>
      </c>
      <c r="D25" s="39">
        <f t="shared" si="2"/>
        <v>0</v>
      </c>
      <c r="E25" s="39">
        <f t="shared" si="2"/>
        <v>11473</v>
      </c>
      <c r="F25" s="39">
        <f t="shared" si="2"/>
        <v>0</v>
      </c>
      <c r="G25" s="39">
        <f t="shared" si="2"/>
        <v>0</v>
      </c>
      <c r="H25" s="39">
        <f t="shared" si="2"/>
        <v>11473</v>
      </c>
      <c r="I25" s="40">
        <f t="shared" si="1"/>
        <v>0.0010767512576019221</v>
      </c>
      <c r="J25" s="141"/>
      <c r="K25" s="142"/>
      <c r="L25" s="15"/>
    </row>
    <row r="26" spans="1:12" ht="39.75" customHeight="1">
      <c r="A26" s="128" t="s">
        <v>123</v>
      </c>
      <c r="B26" s="129"/>
      <c r="C26" s="129"/>
      <c r="D26" s="129"/>
      <c r="E26" s="129"/>
      <c r="F26" s="129"/>
      <c r="G26" s="129"/>
      <c r="H26" s="129"/>
      <c r="I26" s="129"/>
      <c r="J26" s="129"/>
      <c r="K26" s="130"/>
      <c r="L26" s="15"/>
    </row>
    <row r="27" spans="1:12" ht="39.75" customHeight="1">
      <c r="A27" s="110" t="s">
        <v>124</v>
      </c>
      <c r="B27" s="131"/>
      <c r="C27" s="33">
        <v>2500000</v>
      </c>
      <c r="D27" s="1">
        <v>2500000</v>
      </c>
      <c r="E27" s="1">
        <v>0</v>
      </c>
      <c r="F27" s="42"/>
      <c r="G27" s="42"/>
      <c r="H27" s="1">
        <f aca="true" t="shared" si="3" ref="H27:H45">SUM(D27:G27)</f>
        <v>2500000</v>
      </c>
      <c r="I27" s="34">
        <f aca="true" t="shared" si="4" ref="I27:I46">SUM(D27:G27)/C27</f>
        <v>1</v>
      </c>
      <c r="J27" s="127" t="s">
        <v>125</v>
      </c>
      <c r="K27" s="127"/>
      <c r="L27" s="35" t="s">
        <v>103</v>
      </c>
    </row>
    <row r="28" spans="1:12" ht="39.75" customHeight="1">
      <c r="A28" s="110" t="s">
        <v>126</v>
      </c>
      <c r="B28" s="132"/>
      <c r="C28" s="33">
        <v>486000</v>
      </c>
      <c r="D28" s="1">
        <v>0</v>
      </c>
      <c r="E28" s="1">
        <v>83500</v>
      </c>
      <c r="F28" s="1"/>
      <c r="G28" s="1"/>
      <c r="H28" s="1">
        <f t="shared" si="3"/>
        <v>83500</v>
      </c>
      <c r="I28" s="34">
        <f t="shared" si="4"/>
        <v>0.17181069958847736</v>
      </c>
      <c r="J28" s="127" t="s">
        <v>109</v>
      </c>
      <c r="K28" s="127"/>
      <c r="L28" s="35" t="s">
        <v>127</v>
      </c>
    </row>
    <row r="29" spans="1:12" ht="39.75" customHeight="1">
      <c r="A29" s="110" t="s">
        <v>128</v>
      </c>
      <c r="B29" s="132" t="s">
        <v>129</v>
      </c>
      <c r="C29" s="33">
        <v>494400</v>
      </c>
      <c r="D29" s="1">
        <v>0</v>
      </c>
      <c r="E29" s="1">
        <v>0</v>
      </c>
      <c r="F29" s="1"/>
      <c r="G29" s="1"/>
      <c r="H29" s="1">
        <f t="shared" si="3"/>
        <v>0</v>
      </c>
      <c r="I29" s="34">
        <f t="shared" si="4"/>
        <v>0</v>
      </c>
      <c r="J29" s="127" t="s">
        <v>109</v>
      </c>
      <c r="K29" s="127"/>
      <c r="L29" s="35" t="s">
        <v>127</v>
      </c>
    </row>
    <row r="30" spans="1:12" ht="39.75" customHeight="1">
      <c r="A30" s="110" t="s">
        <v>130</v>
      </c>
      <c r="B30" s="132" t="s">
        <v>131</v>
      </c>
      <c r="C30" s="33">
        <v>494400</v>
      </c>
      <c r="D30" s="1">
        <v>0</v>
      </c>
      <c r="E30" s="1">
        <v>153452</v>
      </c>
      <c r="F30" s="1"/>
      <c r="G30" s="1"/>
      <c r="H30" s="1">
        <f t="shared" si="3"/>
        <v>153452</v>
      </c>
      <c r="I30" s="34">
        <f t="shared" si="4"/>
        <v>0.31038025889967635</v>
      </c>
      <c r="J30" s="127" t="s">
        <v>109</v>
      </c>
      <c r="K30" s="127"/>
      <c r="L30" s="35" t="s">
        <v>127</v>
      </c>
    </row>
    <row r="31" spans="1:12" ht="39.75" customHeight="1">
      <c r="A31" s="110" t="s">
        <v>132</v>
      </c>
      <c r="B31" s="132" t="s">
        <v>133</v>
      </c>
      <c r="C31" s="33">
        <v>494400</v>
      </c>
      <c r="D31" s="1">
        <v>0</v>
      </c>
      <c r="E31" s="1">
        <v>96428</v>
      </c>
      <c r="F31" s="1"/>
      <c r="G31" s="1"/>
      <c r="H31" s="1">
        <f t="shared" si="3"/>
        <v>96428</v>
      </c>
      <c r="I31" s="34">
        <f t="shared" si="4"/>
        <v>0.19504045307443366</v>
      </c>
      <c r="J31" s="127" t="s">
        <v>109</v>
      </c>
      <c r="K31" s="127"/>
      <c r="L31" s="35" t="s">
        <v>119</v>
      </c>
    </row>
    <row r="32" spans="1:12" ht="39.75" customHeight="1">
      <c r="A32" s="110" t="s">
        <v>134</v>
      </c>
      <c r="B32" s="132" t="s">
        <v>135</v>
      </c>
      <c r="C32" s="33">
        <v>494400</v>
      </c>
      <c r="D32" s="1">
        <v>0</v>
      </c>
      <c r="E32" s="1">
        <v>43222</v>
      </c>
      <c r="F32" s="1"/>
      <c r="G32" s="1"/>
      <c r="H32" s="1">
        <f t="shared" si="3"/>
        <v>43222</v>
      </c>
      <c r="I32" s="34">
        <f t="shared" si="4"/>
        <v>0.08742313915857605</v>
      </c>
      <c r="J32" s="127" t="s">
        <v>109</v>
      </c>
      <c r="K32" s="127"/>
      <c r="L32" s="35" t="s">
        <v>136</v>
      </c>
    </row>
    <row r="33" spans="1:12" ht="39.75" customHeight="1">
      <c r="A33" s="110" t="s">
        <v>137</v>
      </c>
      <c r="B33" s="132" t="s">
        <v>138</v>
      </c>
      <c r="C33" s="33">
        <v>494400</v>
      </c>
      <c r="D33" s="1">
        <v>0</v>
      </c>
      <c r="E33" s="1">
        <v>0</v>
      </c>
      <c r="F33" s="1"/>
      <c r="G33" s="1"/>
      <c r="H33" s="1">
        <f t="shared" si="3"/>
        <v>0</v>
      </c>
      <c r="I33" s="34">
        <f t="shared" si="4"/>
        <v>0</v>
      </c>
      <c r="J33" s="127" t="s">
        <v>109</v>
      </c>
      <c r="K33" s="127"/>
      <c r="L33" s="35" t="s">
        <v>139</v>
      </c>
    </row>
    <row r="34" spans="1:12" ht="39.75" customHeight="1">
      <c r="A34" s="110" t="s">
        <v>140</v>
      </c>
      <c r="B34" s="132" t="s">
        <v>141</v>
      </c>
      <c r="C34" s="33">
        <v>957600</v>
      </c>
      <c r="D34" s="1">
        <v>0</v>
      </c>
      <c r="E34" s="1">
        <v>0</v>
      </c>
      <c r="F34" s="1"/>
      <c r="G34" s="1"/>
      <c r="H34" s="1">
        <f t="shared" si="3"/>
        <v>0</v>
      </c>
      <c r="I34" s="34">
        <f t="shared" si="4"/>
        <v>0</v>
      </c>
      <c r="J34" s="127" t="s">
        <v>109</v>
      </c>
      <c r="K34" s="127"/>
      <c r="L34" s="35" t="s">
        <v>72</v>
      </c>
    </row>
    <row r="35" spans="1:12" ht="39.75" customHeight="1">
      <c r="A35" s="110" t="s">
        <v>142</v>
      </c>
      <c r="B35" s="132" t="s">
        <v>143</v>
      </c>
      <c r="C35" s="33">
        <v>106000</v>
      </c>
      <c r="D35" s="1">
        <v>0</v>
      </c>
      <c r="E35" s="1">
        <v>0</v>
      </c>
      <c r="F35" s="1"/>
      <c r="G35" s="1"/>
      <c r="H35" s="1">
        <f t="shared" si="3"/>
        <v>0</v>
      </c>
      <c r="I35" s="34">
        <f t="shared" si="4"/>
        <v>0</v>
      </c>
      <c r="J35" s="127" t="s">
        <v>144</v>
      </c>
      <c r="K35" s="127"/>
      <c r="L35" s="35" t="s">
        <v>73</v>
      </c>
    </row>
    <row r="36" spans="1:12" ht="39.75" customHeight="1">
      <c r="A36" s="110" t="s">
        <v>145</v>
      </c>
      <c r="B36" s="132" t="s">
        <v>146</v>
      </c>
      <c r="C36" s="33">
        <v>478800</v>
      </c>
      <c r="D36" s="1">
        <v>0</v>
      </c>
      <c r="E36" s="1">
        <v>0</v>
      </c>
      <c r="F36" s="1"/>
      <c r="G36" s="1"/>
      <c r="H36" s="1">
        <f t="shared" si="3"/>
        <v>0</v>
      </c>
      <c r="I36" s="34">
        <f t="shared" si="4"/>
        <v>0</v>
      </c>
      <c r="J36" s="127" t="s">
        <v>109</v>
      </c>
      <c r="K36" s="127"/>
      <c r="L36" s="35" t="s">
        <v>74</v>
      </c>
    </row>
    <row r="37" spans="1:12" ht="39.75" customHeight="1">
      <c r="A37" s="110" t="s">
        <v>147</v>
      </c>
      <c r="B37" s="132" t="s">
        <v>148</v>
      </c>
      <c r="C37" s="33">
        <v>478800</v>
      </c>
      <c r="D37" s="1">
        <v>0</v>
      </c>
      <c r="E37" s="1">
        <v>0</v>
      </c>
      <c r="F37" s="1"/>
      <c r="G37" s="1"/>
      <c r="H37" s="1">
        <f t="shared" si="3"/>
        <v>0</v>
      </c>
      <c r="I37" s="34">
        <f t="shared" si="4"/>
        <v>0</v>
      </c>
      <c r="J37" s="127" t="s">
        <v>109</v>
      </c>
      <c r="K37" s="127"/>
      <c r="L37" s="35" t="s">
        <v>74</v>
      </c>
    </row>
    <row r="38" spans="1:12" ht="39.75" customHeight="1">
      <c r="A38" s="110" t="s">
        <v>149</v>
      </c>
      <c r="B38" s="132" t="s">
        <v>150</v>
      </c>
      <c r="C38" s="33">
        <v>478800</v>
      </c>
      <c r="D38" s="1">
        <v>0</v>
      </c>
      <c r="E38" s="1">
        <v>0</v>
      </c>
      <c r="F38" s="1"/>
      <c r="G38" s="1"/>
      <c r="H38" s="1">
        <f t="shared" si="3"/>
        <v>0</v>
      </c>
      <c r="I38" s="34">
        <f t="shared" si="4"/>
        <v>0</v>
      </c>
      <c r="J38" s="127" t="s">
        <v>109</v>
      </c>
      <c r="K38" s="127"/>
      <c r="L38" s="35" t="s">
        <v>75</v>
      </c>
    </row>
    <row r="39" spans="1:12" ht="39.75" customHeight="1">
      <c r="A39" s="110" t="s">
        <v>151</v>
      </c>
      <c r="B39" s="132" t="s">
        <v>152</v>
      </c>
      <c r="C39" s="33">
        <v>478800</v>
      </c>
      <c r="D39" s="1">
        <v>0</v>
      </c>
      <c r="E39" s="1">
        <v>0</v>
      </c>
      <c r="F39" s="1"/>
      <c r="G39" s="1"/>
      <c r="H39" s="1">
        <f t="shared" si="3"/>
        <v>0</v>
      </c>
      <c r="I39" s="34">
        <f t="shared" si="4"/>
        <v>0</v>
      </c>
      <c r="J39" s="127" t="s">
        <v>109</v>
      </c>
      <c r="K39" s="127"/>
      <c r="L39" s="35" t="s">
        <v>75</v>
      </c>
    </row>
    <row r="40" spans="1:12" ht="39.75" customHeight="1">
      <c r="A40" s="110" t="s">
        <v>153</v>
      </c>
      <c r="B40" s="132" t="s">
        <v>154</v>
      </c>
      <c r="C40" s="33">
        <v>46000</v>
      </c>
      <c r="D40" s="1">
        <v>0</v>
      </c>
      <c r="E40" s="1">
        <v>0</v>
      </c>
      <c r="F40" s="1"/>
      <c r="G40" s="1"/>
      <c r="H40" s="1">
        <f t="shared" si="3"/>
        <v>0</v>
      </c>
      <c r="I40" s="34">
        <f t="shared" si="4"/>
        <v>0</v>
      </c>
      <c r="J40" s="127" t="s">
        <v>155</v>
      </c>
      <c r="K40" s="127"/>
      <c r="L40" s="13" t="s">
        <v>156</v>
      </c>
    </row>
    <row r="41" spans="1:12" ht="39.75" customHeight="1">
      <c r="A41" s="110" t="s">
        <v>157</v>
      </c>
      <c r="B41" s="132" t="s">
        <v>158</v>
      </c>
      <c r="C41" s="33">
        <v>68400</v>
      </c>
      <c r="D41" s="1">
        <v>0</v>
      </c>
      <c r="E41" s="1">
        <v>0</v>
      </c>
      <c r="F41" s="43"/>
      <c r="G41" s="43"/>
      <c r="H41" s="1">
        <f t="shared" si="3"/>
        <v>0</v>
      </c>
      <c r="I41" s="34">
        <f t="shared" si="4"/>
        <v>0</v>
      </c>
      <c r="J41" s="127" t="s">
        <v>102</v>
      </c>
      <c r="K41" s="127"/>
      <c r="L41" s="35" t="s">
        <v>159</v>
      </c>
    </row>
    <row r="42" spans="1:12" ht="39.75" customHeight="1">
      <c r="A42" s="110" t="s">
        <v>160</v>
      </c>
      <c r="B42" s="132" t="s">
        <v>161</v>
      </c>
      <c r="C42" s="33">
        <v>81800</v>
      </c>
      <c r="D42" s="1">
        <v>0</v>
      </c>
      <c r="E42" s="42">
        <v>0</v>
      </c>
      <c r="F42" s="42"/>
      <c r="G42" s="42"/>
      <c r="H42" s="1">
        <f t="shared" si="3"/>
        <v>0</v>
      </c>
      <c r="I42" s="34">
        <f t="shared" si="4"/>
        <v>0</v>
      </c>
      <c r="J42" s="127" t="s">
        <v>102</v>
      </c>
      <c r="K42" s="127"/>
      <c r="L42" s="35" t="s">
        <v>162</v>
      </c>
    </row>
    <row r="43" spans="1:12" ht="39.75" customHeight="1">
      <c r="A43" s="110" t="s">
        <v>163</v>
      </c>
      <c r="B43" s="132" t="s">
        <v>164</v>
      </c>
      <c r="C43" s="33">
        <v>173000</v>
      </c>
      <c r="D43" s="1">
        <v>0</v>
      </c>
      <c r="E43" s="1">
        <v>0</v>
      </c>
      <c r="F43" s="42"/>
      <c r="G43" s="42"/>
      <c r="H43" s="1">
        <f t="shared" si="3"/>
        <v>0</v>
      </c>
      <c r="I43" s="34">
        <f t="shared" si="4"/>
        <v>0</v>
      </c>
      <c r="J43" s="127" t="s">
        <v>102</v>
      </c>
      <c r="K43" s="127"/>
      <c r="L43" s="35" t="s">
        <v>165</v>
      </c>
    </row>
    <row r="44" spans="1:12" ht="39.75" customHeight="1">
      <c r="A44" s="110" t="s">
        <v>166</v>
      </c>
      <c r="B44" s="132" t="s">
        <v>167</v>
      </c>
      <c r="C44" s="33">
        <v>2500000</v>
      </c>
      <c r="D44" s="1">
        <v>0</v>
      </c>
      <c r="E44" s="1">
        <v>548910</v>
      </c>
      <c r="F44" s="1"/>
      <c r="G44" s="1"/>
      <c r="H44" s="1">
        <f t="shared" si="3"/>
        <v>548910</v>
      </c>
      <c r="I44" s="34">
        <f t="shared" si="4"/>
        <v>0.219564</v>
      </c>
      <c r="J44" s="127" t="s">
        <v>109</v>
      </c>
      <c r="K44" s="127"/>
      <c r="L44" s="14" t="s">
        <v>103</v>
      </c>
    </row>
    <row r="45" spans="1:12" ht="39.75" customHeight="1">
      <c r="A45" s="110" t="s">
        <v>120</v>
      </c>
      <c r="B45" s="111" t="s">
        <v>121</v>
      </c>
      <c r="C45" s="36">
        <v>7000</v>
      </c>
      <c r="D45" s="36">
        <v>0</v>
      </c>
      <c r="E45" s="36">
        <v>0</v>
      </c>
      <c r="F45" s="37"/>
      <c r="G45" s="37"/>
      <c r="H45" s="1">
        <f t="shared" si="3"/>
        <v>0</v>
      </c>
      <c r="I45" s="38">
        <f t="shared" si="4"/>
        <v>0</v>
      </c>
      <c r="J45" s="138"/>
      <c r="K45" s="138"/>
      <c r="L45" s="14" t="s">
        <v>103</v>
      </c>
    </row>
    <row r="46" spans="1:12" ht="28.5" customHeight="1">
      <c r="A46" s="133" t="s">
        <v>122</v>
      </c>
      <c r="B46" s="137"/>
      <c r="C46" s="19">
        <f aca="true" t="shared" si="5" ref="C46:H46">SUM(C27:C45)</f>
        <v>11313000</v>
      </c>
      <c r="D46" s="19">
        <f t="shared" si="5"/>
        <v>2500000</v>
      </c>
      <c r="E46" s="19">
        <f t="shared" si="5"/>
        <v>925512</v>
      </c>
      <c r="F46" s="19">
        <f t="shared" si="5"/>
        <v>0</v>
      </c>
      <c r="G46" s="19">
        <f t="shared" si="5"/>
        <v>0</v>
      </c>
      <c r="H46" s="19">
        <f t="shared" si="5"/>
        <v>3425512</v>
      </c>
      <c r="I46" s="44">
        <f t="shared" si="4"/>
        <v>0.30279430743392555</v>
      </c>
      <c r="J46" s="135"/>
      <c r="K46" s="136"/>
      <c r="L46" s="15"/>
    </row>
    <row r="47" spans="1:11" ht="32.25" customHeight="1">
      <c r="A47" s="106" t="s">
        <v>77</v>
      </c>
      <c r="B47" s="106"/>
      <c r="C47" s="37"/>
      <c r="D47" s="37"/>
      <c r="E47" s="37"/>
      <c r="F47" s="37"/>
      <c r="G47" s="37"/>
      <c r="H47" s="96" t="s">
        <v>47</v>
      </c>
      <c r="I47" s="97" t="s">
        <v>168</v>
      </c>
      <c r="J47" s="107"/>
      <c r="K47" s="107"/>
    </row>
    <row r="48" spans="1:12" ht="39.75" customHeight="1">
      <c r="A48" s="128" t="s">
        <v>169</v>
      </c>
      <c r="B48" s="129"/>
      <c r="C48" s="143"/>
      <c r="D48" s="143"/>
      <c r="E48" s="143"/>
      <c r="F48" s="143"/>
      <c r="G48" s="143"/>
      <c r="H48" s="143"/>
      <c r="I48" s="143"/>
      <c r="J48" s="143"/>
      <c r="K48" s="144"/>
      <c r="L48" s="15"/>
    </row>
    <row r="49" spans="1:12" ht="48" customHeight="1">
      <c r="A49" s="110" t="s">
        <v>170</v>
      </c>
      <c r="B49" s="132"/>
      <c r="C49" s="33">
        <v>1100000</v>
      </c>
      <c r="D49" s="1">
        <v>0</v>
      </c>
      <c r="E49" s="1">
        <v>0</v>
      </c>
      <c r="F49" s="1"/>
      <c r="G49" s="1"/>
      <c r="H49" s="1">
        <f aca="true" t="shared" si="6" ref="H49:H59">SUM(D49:G49)</f>
        <v>0</v>
      </c>
      <c r="I49" s="34">
        <f aca="true" t="shared" si="7" ref="I49:I61">SUM(D49:G49)/C49</f>
        <v>0</v>
      </c>
      <c r="J49" s="127" t="s">
        <v>375</v>
      </c>
      <c r="K49" s="127"/>
      <c r="L49" s="35" t="s">
        <v>171</v>
      </c>
    </row>
    <row r="50" spans="1:12" ht="39.75" customHeight="1">
      <c r="A50" s="110" t="s">
        <v>172</v>
      </c>
      <c r="B50" s="132" t="s">
        <v>173</v>
      </c>
      <c r="C50" s="33">
        <v>1000000</v>
      </c>
      <c r="D50" s="1">
        <v>0</v>
      </c>
      <c r="E50" s="1">
        <v>0</v>
      </c>
      <c r="F50" s="1"/>
      <c r="G50" s="1"/>
      <c r="H50" s="1">
        <f t="shared" si="6"/>
        <v>0</v>
      </c>
      <c r="I50" s="34">
        <f t="shared" si="7"/>
        <v>0</v>
      </c>
      <c r="J50" s="127" t="s">
        <v>375</v>
      </c>
      <c r="K50" s="127"/>
      <c r="L50" s="35" t="s">
        <v>171</v>
      </c>
    </row>
    <row r="51" spans="1:12" ht="39.75" customHeight="1">
      <c r="A51" s="110" t="s">
        <v>174</v>
      </c>
      <c r="B51" s="132" t="s">
        <v>175</v>
      </c>
      <c r="C51" s="33">
        <v>700000</v>
      </c>
      <c r="D51" s="1">
        <v>0</v>
      </c>
      <c r="E51" s="1">
        <v>0</v>
      </c>
      <c r="F51" s="1"/>
      <c r="G51" s="1"/>
      <c r="H51" s="1">
        <f t="shared" si="6"/>
        <v>0</v>
      </c>
      <c r="I51" s="34">
        <f t="shared" si="7"/>
        <v>0</v>
      </c>
      <c r="J51" s="127" t="s">
        <v>375</v>
      </c>
      <c r="K51" s="127"/>
      <c r="L51" s="35" t="s">
        <v>171</v>
      </c>
    </row>
    <row r="52" spans="1:12" ht="39.75" customHeight="1">
      <c r="A52" s="110" t="s">
        <v>437</v>
      </c>
      <c r="B52" s="132" t="s">
        <v>438</v>
      </c>
      <c r="C52" s="33">
        <v>1200000</v>
      </c>
      <c r="D52" s="1">
        <v>0</v>
      </c>
      <c r="E52" s="1">
        <v>10472</v>
      </c>
      <c r="F52" s="1"/>
      <c r="G52" s="1"/>
      <c r="H52" s="1">
        <f t="shared" si="6"/>
        <v>10472</v>
      </c>
      <c r="I52" s="34">
        <f t="shared" si="7"/>
        <v>0.008726666666666667</v>
      </c>
      <c r="J52" s="127" t="s">
        <v>375</v>
      </c>
      <c r="K52" s="127"/>
      <c r="L52" s="35" t="s">
        <v>171</v>
      </c>
    </row>
    <row r="53" spans="1:12" ht="39.75" customHeight="1">
      <c r="A53" s="110" t="s">
        <v>439</v>
      </c>
      <c r="B53" s="132" t="s">
        <v>440</v>
      </c>
      <c r="C53" s="33">
        <v>400000</v>
      </c>
      <c r="D53" s="1">
        <v>0</v>
      </c>
      <c r="E53" s="1">
        <v>5847</v>
      </c>
      <c r="F53" s="1"/>
      <c r="G53" s="1"/>
      <c r="H53" s="1">
        <f t="shared" si="6"/>
        <v>5847</v>
      </c>
      <c r="I53" s="34">
        <f t="shared" si="7"/>
        <v>0.0146175</v>
      </c>
      <c r="J53" s="127" t="s">
        <v>375</v>
      </c>
      <c r="K53" s="127"/>
      <c r="L53" s="35" t="s">
        <v>171</v>
      </c>
    </row>
    <row r="54" spans="1:12" ht="39.75" customHeight="1">
      <c r="A54" s="110" t="s">
        <v>176</v>
      </c>
      <c r="B54" s="132" t="s">
        <v>177</v>
      </c>
      <c r="C54" s="33">
        <v>300000</v>
      </c>
      <c r="D54" s="1">
        <v>0</v>
      </c>
      <c r="E54" s="1">
        <v>0</v>
      </c>
      <c r="F54" s="1"/>
      <c r="G54" s="1"/>
      <c r="H54" s="1">
        <f t="shared" si="6"/>
        <v>0</v>
      </c>
      <c r="I54" s="34">
        <f t="shared" si="7"/>
        <v>0</v>
      </c>
      <c r="J54" s="127" t="s">
        <v>375</v>
      </c>
      <c r="K54" s="127"/>
      <c r="L54" s="35" t="s">
        <v>171</v>
      </c>
    </row>
    <row r="55" spans="1:12" ht="39.75" customHeight="1">
      <c r="A55" s="110" t="s">
        <v>178</v>
      </c>
      <c r="B55" s="132" t="s">
        <v>179</v>
      </c>
      <c r="C55" s="33">
        <v>816500</v>
      </c>
      <c r="D55" s="1">
        <v>0</v>
      </c>
      <c r="E55" s="1">
        <v>0</v>
      </c>
      <c r="F55" s="1"/>
      <c r="G55" s="1"/>
      <c r="H55" s="1">
        <f t="shared" si="6"/>
        <v>0</v>
      </c>
      <c r="I55" s="34">
        <f t="shared" si="7"/>
        <v>0</v>
      </c>
      <c r="J55" s="127" t="s">
        <v>375</v>
      </c>
      <c r="K55" s="127"/>
      <c r="L55" s="35" t="s">
        <v>171</v>
      </c>
    </row>
    <row r="56" spans="1:12" ht="39.75" customHeight="1">
      <c r="A56" s="110" t="s">
        <v>180</v>
      </c>
      <c r="B56" s="132" t="s">
        <v>181</v>
      </c>
      <c r="C56" s="33">
        <v>260000</v>
      </c>
      <c r="D56" s="1">
        <v>0</v>
      </c>
      <c r="E56" s="33">
        <v>260000</v>
      </c>
      <c r="F56" s="1"/>
      <c r="G56" s="1"/>
      <c r="H56" s="1">
        <f t="shared" si="6"/>
        <v>260000</v>
      </c>
      <c r="I56" s="34">
        <f t="shared" si="7"/>
        <v>1</v>
      </c>
      <c r="J56" s="127" t="s">
        <v>376</v>
      </c>
      <c r="K56" s="127"/>
      <c r="L56" s="35" t="s">
        <v>182</v>
      </c>
    </row>
    <row r="57" spans="1:12" ht="39.75" customHeight="1">
      <c r="A57" s="110" t="s">
        <v>183</v>
      </c>
      <c r="B57" s="132" t="s">
        <v>184</v>
      </c>
      <c r="C57" s="33">
        <v>271000</v>
      </c>
      <c r="D57" s="1">
        <v>0</v>
      </c>
      <c r="E57" s="1">
        <v>0</v>
      </c>
      <c r="F57" s="1"/>
      <c r="G57" s="1"/>
      <c r="H57" s="1">
        <f t="shared" si="6"/>
        <v>0</v>
      </c>
      <c r="I57" s="34">
        <f t="shared" si="7"/>
        <v>0</v>
      </c>
      <c r="J57" s="127" t="s">
        <v>377</v>
      </c>
      <c r="K57" s="127"/>
      <c r="L57" s="35" t="s">
        <v>185</v>
      </c>
    </row>
    <row r="58" spans="1:12" ht="39.75" customHeight="1">
      <c r="A58" s="110" t="s">
        <v>186</v>
      </c>
      <c r="B58" s="132" t="s">
        <v>187</v>
      </c>
      <c r="C58" s="33">
        <v>400000</v>
      </c>
      <c r="D58" s="1">
        <v>0</v>
      </c>
      <c r="E58" s="1">
        <v>0</v>
      </c>
      <c r="F58" s="1"/>
      <c r="G58" s="1"/>
      <c r="H58" s="1">
        <f t="shared" si="6"/>
        <v>0</v>
      </c>
      <c r="I58" s="34">
        <f t="shared" si="7"/>
        <v>0</v>
      </c>
      <c r="J58" s="127" t="s">
        <v>375</v>
      </c>
      <c r="K58" s="127"/>
      <c r="L58" s="35" t="s">
        <v>188</v>
      </c>
    </row>
    <row r="59" spans="1:12" ht="39.75" customHeight="1">
      <c r="A59" s="110" t="s">
        <v>189</v>
      </c>
      <c r="B59" s="132" t="s">
        <v>190</v>
      </c>
      <c r="C59" s="33">
        <v>50000</v>
      </c>
      <c r="D59" s="1">
        <v>0</v>
      </c>
      <c r="E59" s="1">
        <v>0</v>
      </c>
      <c r="F59" s="1"/>
      <c r="G59" s="1"/>
      <c r="H59" s="1">
        <f t="shared" si="6"/>
        <v>0</v>
      </c>
      <c r="I59" s="34">
        <f t="shared" si="7"/>
        <v>0</v>
      </c>
      <c r="J59" s="127" t="s">
        <v>375</v>
      </c>
      <c r="K59" s="127"/>
      <c r="L59" s="35" t="s">
        <v>191</v>
      </c>
    </row>
    <row r="60" spans="1:12" ht="39.75" customHeight="1">
      <c r="A60" s="110" t="s">
        <v>319</v>
      </c>
      <c r="B60" s="111" t="s">
        <v>190</v>
      </c>
      <c r="C60" s="36">
        <v>250000</v>
      </c>
      <c r="D60" s="1"/>
      <c r="E60" s="1"/>
      <c r="F60" s="1"/>
      <c r="G60" s="1"/>
      <c r="H60" s="1"/>
      <c r="I60" s="34"/>
      <c r="J60" s="112"/>
      <c r="K60" s="113"/>
      <c r="L60" s="35"/>
    </row>
    <row r="61" spans="1:12" ht="39.75" customHeight="1">
      <c r="A61" s="133" t="s">
        <v>192</v>
      </c>
      <c r="B61" s="134"/>
      <c r="C61" s="102">
        <f>SUM(C49:C60)</f>
        <v>6747500</v>
      </c>
      <c r="D61" s="102">
        <f>SUM(D49:D59)</f>
        <v>0</v>
      </c>
      <c r="E61" s="102">
        <f>SUM(E49:E59)</f>
        <v>276319</v>
      </c>
      <c r="F61" s="102">
        <f>SUM(F49:F59)</f>
        <v>0</v>
      </c>
      <c r="G61" s="102">
        <f>SUM(G49:G59)</f>
        <v>0</v>
      </c>
      <c r="H61" s="102">
        <f>SUM(H49:H59)</f>
        <v>276319</v>
      </c>
      <c r="I61" s="103">
        <f t="shared" si="7"/>
        <v>0.04095131530196369</v>
      </c>
      <c r="J61" s="135"/>
      <c r="K61" s="136"/>
      <c r="L61" s="15"/>
    </row>
    <row r="62" spans="1:12" ht="31.5" customHeight="1">
      <c r="A62" s="128" t="s">
        <v>193</v>
      </c>
      <c r="B62" s="129"/>
      <c r="C62" s="129"/>
      <c r="D62" s="129"/>
      <c r="E62" s="129"/>
      <c r="F62" s="129"/>
      <c r="G62" s="129"/>
      <c r="H62" s="129"/>
      <c r="I62" s="129"/>
      <c r="J62" s="143"/>
      <c r="K62" s="144"/>
      <c r="L62" s="15"/>
    </row>
    <row r="63" spans="1:12" ht="39.75" customHeight="1">
      <c r="A63" s="110" t="s">
        <v>194</v>
      </c>
      <c r="B63" s="132"/>
      <c r="C63" s="33">
        <v>209530</v>
      </c>
      <c r="D63" s="1">
        <v>0</v>
      </c>
      <c r="E63" s="1">
        <v>0</v>
      </c>
      <c r="F63" s="1"/>
      <c r="G63" s="1"/>
      <c r="H63" s="1">
        <f>SUM(D63:G63)</f>
        <v>0</v>
      </c>
      <c r="I63" s="34">
        <f>SUM(D63:G63)/C63</f>
        <v>0</v>
      </c>
      <c r="J63" s="127" t="s">
        <v>378</v>
      </c>
      <c r="K63" s="127"/>
      <c r="L63" s="35" t="s">
        <v>171</v>
      </c>
    </row>
    <row r="64" spans="1:12" ht="39.75" customHeight="1">
      <c r="A64" s="110" t="s">
        <v>195</v>
      </c>
      <c r="B64" s="132"/>
      <c r="C64" s="33">
        <v>600000</v>
      </c>
      <c r="D64" s="1">
        <v>0</v>
      </c>
      <c r="E64" s="1">
        <v>0</v>
      </c>
      <c r="F64" s="1"/>
      <c r="G64" s="1"/>
      <c r="H64" s="1">
        <f>SUM(D64:G64)</f>
        <v>0</v>
      </c>
      <c r="I64" s="34">
        <f>SUM(D64:G64)/C64</f>
        <v>0</v>
      </c>
      <c r="J64" s="127" t="s">
        <v>378</v>
      </c>
      <c r="K64" s="127"/>
      <c r="L64" s="35" t="s">
        <v>171</v>
      </c>
    </row>
    <row r="65" spans="1:12" ht="54" customHeight="1">
      <c r="A65" s="145" t="s">
        <v>196</v>
      </c>
      <c r="B65" s="146"/>
      <c r="C65" s="7">
        <v>80000</v>
      </c>
      <c r="D65" s="7">
        <v>80000</v>
      </c>
      <c r="E65" s="7">
        <v>0</v>
      </c>
      <c r="F65" s="7"/>
      <c r="G65" s="7"/>
      <c r="H65" s="7">
        <f>SUM(D65:G65)</f>
        <v>80000</v>
      </c>
      <c r="I65" s="38">
        <f>SUM(D65:G65)/C65</f>
        <v>1</v>
      </c>
      <c r="J65" s="147" t="s">
        <v>379</v>
      </c>
      <c r="K65" s="148"/>
      <c r="L65" s="57" t="s">
        <v>171</v>
      </c>
    </row>
    <row r="66" spans="1:12" s="58" customFormat="1" ht="30.75" customHeight="1">
      <c r="A66" s="149" t="s">
        <v>192</v>
      </c>
      <c r="B66" s="150"/>
      <c r="C66" s="19">
        <f>SUM(C63:C65)</f>
        <v>889530</v>
      </c>
      <c r="D66" s="19">
        <f>SUM(D63:D65)</f>
        <v>80000</v>
      </c>
      <c r="E66" s="19">
        <f>SUM(E63:E65)</f>
        <v>0</v>
      </c>
      <c r="F66" s="19">
        <f>SUM(F63:F65)</f>
        <v>0</v>
      </c>
      <c r="G66" s="19">
        <f>SUM(G63:G65)</f>
        <v>0</v>
      </c>
      <c r="H66" s="81">
        <f>SUM(D66:G66)</f>
        <v>80000</v>
      </c>
      <c r="I66" s="82">
        <f>SUM(D66:G66)/C66</f>
        <v>0.08993513428439738</v>
      </c>
      <c r="J66" s="114"/>
      <c r="K66" s="115"/>
      <c r="L66" s="15"/>
    </row>
    <row r="67" spans="1:12" ht="39.75" customHeight="1">
      <c r="A67" s="151" t="s">
        <v>197</v>
      </c>
      <c r="B67" s="152"/>
      <c r="C67" s="153"/>
      <c r="D67" s="154"/>
      <c r="E67" s="154"/>
      <c r="F67" s="154"/>
      <c r="G67" s="154"/>
      <c r="H67" s="154"/>
      <c r="I67" s="154"/>
      <c r="J67" s="154"/>
      <c r="K67" s="155"/>
      <c r="L67" s="61"/>
    </row>
    <row r="68" spans="1:12" s="52" customFormat="1" ht="57" customHeight="1">
      <c r="A68" s="156" t="s">
        <v>198</v>
      </c>
      <c r="B68" s="156"/>
      <c r="C68" s="51">
        <v>32702257</v>
      </c>
      <c r="D68" s="36">
        <v>10421866</v>
      </c>
      <c r="E68" s="36">
        <v>0</v>
      </c>
      <c r="F68" s="42"/>
      <c r="G68" s="42"/>
      <c r="H68" s="1">
        <f>SUM(D68:G68)</f>
        <v>10421866</v>
      </c>
      <c r="I68" s="34">
        <f>SUM(D68:G68)/C68</f>
        <v>0.3186895020732055</v>
      </c>
      <c r="J68" s="127" t="s">
        <v>380</v>
      </c>
      <c r="K68" s="127"/>
      <c r="L68" s="13" t="s">
        <v>199</v>
      </c>
    </row>
    <row r="69" spans="1:12" s="52" customFormat="1" ht="42" customHeight="1">
      <c r="A69" s="156" t="s">
        <v>441</v>
      </c>
      <c r="B69" s="156"/>
      <c r="C69" s="51">
        <v>167253000</v>
      </c>
      <c r="D69" s="36">
        <v>40401630</v>
      </c>
      <c r="E69" s="36">
        <v>40524030</v>
      </c>
      <c r="F69" s="42"/>
      <c r="G69" s="42"/>
      <c r="H69" s="1">
        <f>SUM(D69:G69)</f>
        <v>80925660</v>
      </c>
      <c r="I69" s="34">
        <f>SUM(D69:G69)/C69</f>
        <v>0.483851769474987</v>
      </c>
      <c r="J69" s="127" t="s">
        <v>381</v>
      </c>
      <c r="K69" s="127"/>
      <c r="L69" s="13" t="s">
        <v>199</v>
      </c>
    </row>
    <row r="70" spans="1:12" s="52" customFormat="1" ht="48" customHeight="1">
      <c r="A70" s="157" t="s">
        <v>200</v>
      </c>
      <c r="B70" s="158"/>
      <c r="C70" s="51">
        <v>503000</v>
      </c>
      <c r="D70" s="51">
        <v>503000</v>
      </c>
      <c r="E70" s="42">
        <v>0</v>
      </c>
      <c r="F70" s="42"/>
      <c r="G70" s="42"/>
      <c r="H70" s="1">
        <f>SUM(D70:G70)</f>
        <v>503000</v>
      </c>
      <c r="I70" s="34">
        <f>SUM(D70:G70)/C70</f>
        <v>1</v>
      </c>
      <c r="J70" s="127" t="s">
        <v>382</v>
      </c>
      <c r="K70" s="127"/>
      <c r="L70" s="13" t="s">
        <v>199</v>
      </c>
    </row>
    <row r="71" spans="1:12" ht="22.5" customHeight="1">
      <c r="A71" s="110" t="s">
        <v>201</v>
      </c>
      <c r="B71" s="132"/>
      <c r="C71" s="33">
        <v>1776000</v>
      </c>
      <c r="D71" s="1">
        <v>0</v>
      </c>
      <c r="E71" s="1">
        <v>0</v>
      </c>
      <c r="F71" s="1"/>
      <c r="G71" s="1"/>
      <c r="H71" s="1">
        <f aca="true" t="shared" si="8" ref="H71:H106">SUM(D71:G71)</f>
        <v>0</v>
      </c>
      <c r="I71" s="34">
        <f aca="true" t="shared" si="9" ref="I71:I107">SUM(D71:G71)/C71</f>
        <v>0</v>
      </c>
      <c r="J71" s="127" t="s">
        <v>375</v>
      </c>
      <c r="K71" s="127"/>
      <c r="L71" s="13" t="s">
        <v>199</v>
      </c>
    </row>
    <row r="72" spans="1:12" ht="31.5" customHeight="1">
      <c r="A72" s="110" t="s">
        <v>202</v>
      </c>
      <c r="B72" s="132" t="s">
        <v>203</v>
      </c>
      <c r="C72" s="33">
        <v>77600</v>
      </c>
      <c r="D72" s="1">
        <v>0</v>
      </c>
      <c r="E72" s="1">
        <v>0</v>
      </c>
      <c r="F72" s="1"/>
      <c r="G72" s="1"/>
      <c r="H72" s="1">
        <f t="shared" si="8"/>
        <v>0</v>
      </c>
      <c r="I72" s="34">
        <f t="shared" si="9"/>
        <v>0</v>
      </c>
      <c r="J72" s="127" t="s">
        <v>375</v>
      </c>
      <c r="K72" s="127"/>
      <c r="L72" s="13" t="s">
        <v>199</v>
      </c>
    </row>
    <row r="73" spans="1:12" ht="39.75" customHeight="1">
      <c r="A73" s="110" t="s">
        <v>204</v>
      </c>
      <c r="B73" s="132" t="s">
        <v>205</v>
      </c>
      <c r="C73" s="33">
        <v>360000</v>
      </c>
      <c r="D73" s="1">
        <v>61475</v>
      </c>
      <c r="E73" s="33">
        <v>75000</v>
      </c>
      <c r="F73" s="1"/>
      <c r="G73" s="1"/>
      <c r="H73" s="1">
        <f t="shared" si="8"/>
        <v>136475</v>
      </c>
      <c r="I73" s="34">
        <f t="shared" si="9"/>
        <v>0.3790972222222222</v>
      </c>
      <c r="J73" s="127" t="s">
        <v>383</v>
      </c>
      <c r="K73" s="127"/>
      <c r="L73" s="13" t="s">
        <v>199</v>
      </c>
    </row>
    <row r="74" spans="1:12" ht="39.75" customHeight="1">
      <c r="A74" s="110" t="s">
        <v>206</v>
      </c>
      <c r="B74" s="132" t="s">
        <v>207</v>
      </c>
      <c r="C74" s="33">
        <v>4944000</v>
      </c>
      <c r="D74" s="1">
        <v>0</v>
      </c>
      <c r="E74" s="33">
        <v>0</v>
      </c>
      <c r="F74" s="1"/>
      <c r="G74" s="1"/>
      <c r="H74" s="1">
        <f t="shared" si="8"/>
        <v>0</v>
      </c>
      <c r="I74" s="34">
        <f t="shared" si="9"/>
        <v>0</v>
      </c>
      <c r="J74" s="127" t="s">
        <v>375</v>
      </c>
      <c r="K74" s="127"/>
      <c r="L74" s="13" t="s">
        <v>199</v>
      </c>
    </row>
    <row r="75" spans="1:12" ht="39.75" customHeight="1">
      <c r="A75" s="110" t="s">
        <v>208</v>
      </c>
      <c r="B75" s="132" t="s">
        <v>78</v>
      </c>
      <c r="C75" s="33">
        <v>1250000</v>
      </c>
      <c r="D75" s="1">
        <v>199243</v>
      </c>
      <c r="E75" s="33">
        <v>370407</v>
      </c>
      <c r="F75" s="1"/>
      <c r="G75" s="1"/>
      <c r="H75" s="1">
        <f t="shared" si="8"/>
        <v>569650</v>
      </c>
      <c r="I75" s="34">
        <f t="shared" si="9"/>
        <v>0.45572</v>
      </c>
      <c r="J75" s="127" t="s">
        <v>375</v>
      </c>
      <c r="K75" s="127"/>
      <c r="L75" s="13" t="s">
        <v>199</v>
      </c>
    </row>
    <row r="76" spans="1:12" ht="30" customHeight="1">
      <c r="A76" s="110" t="s">
        <v>209</v>
      </c>
      <c r="B76" s="132" t="s">
        <v>79</v>
      </c>
      <c r="C76" s="33">
        <v>566400</v>
      </c>
      <c r="D76" s="1">
        <v>16000</v>
      </c>
      <c r="E76" s="33">
        <v>44805</v>
      </c>
      <c r="F76" s="1"/>
      <c r="G76" s="1"/>
      <c r="H76" s="1">
        <f t="shared" si="8"/>
        <v>60805</v>
      </c>
      <c r="I76" s="34">
        <f t="shared" si="9"/>
        <v>0.1073534604519774</v>
      </c>
      <c r="J76" s="127" t="s">
        <v>375</v>
      </c>
      <c r="K76" s="127"/>
      <c r="L76" s="13" t="s">
        <v>199</v>
      </c>
    </row>
    <row r="77" spans="1:12" ht="29.25" customHeight="1">
      <c r="A77" s="110" t="s">
        <v>210</v>
      </c>
      <c r="B77" s="132" t="s">
        <v>211</v>
      </c>
      <c r="C77" s="33">
        <v>8237950</v>
      </c>
      <c r="D77" s="1">
        <v>585962</v>
      </c>
      <c r="E77" s="33">
        <v>1027127</v>
      </c>
      <c r="F77" s="1"/>
      <c r="G77" s="1"/>
      <c r="H77" s="1">
        <f t="shared" si="8"/>
        <v>1613089</v>
      </c>
      <c r="I77" s="34">
        <f t="shared" si="9"/>
        <v>0.19581194350536238</v>
      </c>
      <c r="J77" s="127" t="s">
        <v>375</v>
      </c>
      <c r="K77" s="127"/>
      <c r="L77" s="13" t="s">
        <v>199</v>
      </c>
    </row>
    <row r="78" spans="1:12" ht="39.75" customHeight="1">
      <c r="A78" s="110" t="s">
        <v>212</v>
      </c>
      <c r="B78" s="132" t="s">
        <v>213</v>
      </c>
      <c r="C78" s="33">
        <v>1175680</v>
      </c>
      <c r="D78" s="1">
        <v>0</v>
      </c>
      <c r="E78" s="33">
        <v>273120</v>
      </c>
      <c r="F78" s="1"/>
      <c r="G78" s="1"/>
      <c r="H78" s="1">
        <f t="shared" si="8"/>
        <v>273120</v>
      </c>
      <c r="I78" s="34">
        <f t="shared" si="9"/>
        <v>0.23230811105062601</v>
      </c>
      <c r="J78" s="127" t="s">
        <v>383</v>
      </c>
      <c r="K78" s="127"/>
      <c r="L78" s="13" t="s">
        <v>199</v>
      </c>
    </row>
    <row r="79" spans="1:12" ht="39.75" customHeight="1">
      <c r="A79" s="110" t="s">
        <v>214</v>
      </c>
      <c r="B79" s="132" t="s">
        <v>215</v>
      </c>
      <c r="C79" s="33">
        <v>4076755</v>
      </c>
      <c r="D79" s="1">
        <v>0</v>
      </c>
      <c r="E79" s="1">
        <v>0</v>
      </c>
      <c r="F79" s="1"/>
      <c r="G79" s="1"/>
      <c r="H79" s="1">
        <f t="shared" si="8"/>
        <v>0</v>
      </c>
      <c r="I79" s="34">
        <f t="shared" si="9"/>
        <v>0</v>
      </c>
      <c r="J79" s="127" t="s">
        <v>375</v>
      </c>
      <c r="K79" s="127"/>
      <c r="L79" s="13" t="s">
        <v>216</v>
      </c>
    </row>
    <row r="80" spans="1:12" ht="39.75" customHeight="1">
      <c r="A80" s="110" t="s">
        <v>217</v>
      </c>
      <c r="B80" s="132" t="s">
        <v>218</v>
      </c>
      <c r="C80" s="33">
        <v>300000</v>
      </c>
      <c r="D80" s="1">
        <v>0</v>
      </c>
      <c r="E80" s="1">
        <v>0</v>
      </c>
      <c r="F80" s="1"/>
      <c r="G80" s="1"/>
      <c r="H80" s="1">
        <f t="shared" si="8"/>
        <v>0</v>
      </c>
      <c r="I80" s="34">
        <f t="shared" si="9"/>
        <v>0</v>
      </c>
      <c r="J80" s="127" t="s">
        <v>375</v>
      </c>
      <c r="K80" s="127"/>
      <c r="L80" s="13" t="s">
        <v>219</v>
      </c>
    </row>
    <row r="81" spans="1:12" ht="39.75" customHeight="1">
      <c r="A81" s="110" t="s">
        <v>220</v>
      </c>
      <c r="B81" s="132" t="s">
        <v>221</v>
      </c>
      <c r="C81" s="33">
        <v>155600</v>
      </c>
      <c r="D81" s="1">
        <v>0</v>
      </c>
      <c r="E81" s="1">
        <v>0</v>
      </c>
      <c r="F81" s="1"/>
      <c r="G81" s="1"/>
      <c r="H81" s="1">
        <f t="shared" si="8"/>
        <v>0</v>
      </c>
      <c r="I81" s="34">
        <f t="shared" si="9"/>
        <v>0</v>
      </c>
      <c r="J81" s="127" t="s">
        <v>375</v>
      </c>
      <c r="K81" s="127"/>
      <c r="L81" s="13" t="s">
        <v>219</v>
      </c>
    </row>
    <row r="82" spans="1:12" ht="39.75" customHeight="1">
      <c r="A82" s="110" t="s">
        <v>222</v>
      </c>
      <c r="B82" s="132" t="s">
        <v>223</v>
      </c>
      <c r="C82" s="33">
        <v>400000</v>
      </c>
      <c r="D82" s="1">
        <v>0</v>
      </c>
      <c r="E82" s="1">
        <v>0</v>
      </c>
      <c r="F82" s="1"/>
      <c r="G82" s="1"/>
      <c r="H82" s="1">
        <f t="shared" si="8"/>
        <v>0</v>
      </c>
      <c r="I82" s="34">
        <f t="shared" si="9"/>
        <v>0</v>
      </c>
      <c r="J82" s="127" t="s">
        <v>375</v>
      </c>
      <c r="K82" s="127"/>
      <c r="L82" s="13" t="s">
        <v>224</v>
      </c>
    </row>
    <row r="83" spans="1:12" ht="39.75" customHeight="1">
      <c r="A83" s="110" t="s">
        <v>225</v>
      </c>
      <c r="B83" s="132" t="s">
        <v>226</v>
      </c>
      <c r="C83" s="33">
        <v>175000</v>
      </c>
      <c r="D83" s="1">
        <v>0</v>
      </c>
      <c r="E83" s="1">
        <v>0</v>
      </c>
      <c r="F83" s="1"/>
      <c r="G83" s="1"/>
      <c r="H83" s="1">
        <f t="shared" si="8"/>
        <v>0</v>
      </c>
      <c r="I83" s="34">
        <f t="shared" si="9"/>
        <v>0</v>
      </c>
      <c r="J83" s="127" t="s">
        <v>375</v>
      </c>
      <c r="K83" s="127"/>
      <c r="L83" s="13" t="s">
        <v>224</v>
      </c>
    </row>
    <row r="84" spans="1:12" ht="39.75" customHeight="1">
      <c r="A84" s="110" t="s">
        <v>227</v>
      </c>
      <c r="B84" s="132" t="s">
        <v>228</v>
      </c>
      <c r="C84" s="33">
        <v>150700</v>
      </c>
      <c r="D84" s="1">
        <v>0</v>
      </c>
      <c r="E84" s="1">
        <v>0</v>
      </c>
      <c r="F84" s="1"/>
      <c r="G84" s="1"/>
      <c r="H84" s="1">
        <f t="shared" si="8"/>
        <v>0</v>
      </c>
      <c r="I84" s="34">
        <f t="shared" si="9"/>
        <v>0</v>
      </c>
      <c r="J84" s="127" t="s">
        <v>375</v>
      </c>
      <c r="K84" s="127"/>
      <c r="L84" s="13" t="s">
        <v>229</v>
      </c>
    </row>
    <row r="85" spans="1:12" ht="39.75" customHeight="1">
      <c r="A85" s="110" t="s">
        <v>230</v>
      </c>
      <c r="B85" s="132" t="s">
        <v>231</v>
      </c>
      <c r="C85" s="33">
        <v>294400</v>
      </c>
      <c r="D85" s="1">
        <v>0</v>
      </c>
      <c r="E85" s="1">
        <v>0</v>
      </c>
      <c r="F85" s="1"/>
      <c r="G85" s="1"/>
      <c r="H85" s="1">
        <f t="shared" si="8"/>
        <v>0</v>
      </c>
      <c r="I85" s="34">
        <f t="shared" si="9"/>
        <v>0</v>
      </c>
      <c r="J85" s="127" t="s">
        <v>375</v>
      </c>
      <c r="K85" s="127"/>
      <c r="L85" s="13" t="s">
        <v>229</v>
      </c>
    </row>
    <row r="86" spans="1:12" ht="39.75" customHeight="1">
      <c r="A86" s="110" t="s">
        <v>232</v>
      </c>
      <c r="B86" s="132" t="s">
        <v>233</v>
      </c>
      <c r="C86" s="33">
        <v>103600</v>
      </c>
      <c r="D86" s="1">
        <v>0</v>
      </c>
      <c r="E86" s="1">
        <v>0</v>
      </c>
      <c r="F86" s="1"/>
      <c r="G86" s="1"/>
      <c r="H86" s="1">
        <f t="shared" si="8"/>
        <v>0</v>
      </c>
      <c r="I86" s="34">
        <f t="shared" si="9"/>
        <v>0</v>
      </c>
      <c r="J86" s="127" t="s">
        <v>375</v>
      </c>
      <c r="K86" s="127"/>
      <c r="L86" s="13" t="s">
        <v>234</v>
      </c>
    </row>
    <row r="87" spans="1:12" ht="39.75" customHeight="1">
      <c r="A87" s="110" t="s">
        <v>235</v>
      </c>
      <c r="B87" s="132" t="s">
        <v>236</v>
      </c>
      <c r="C87" s="33">
        <v>175000</v>
      </c>
      <c r="D87" s="1">
        <v>0</v>
      </c>
      <c r="E87" s="1">
        <v>0</v>
      </c>
      <c r="F87" s="42"/>
      <c r="G87" s="42"/>
      <c r="H87" s="1">
        <f t="shared" si="8"/>
        <v>0</v>
      </c>
      <c r="I87" s="34">
        <f t="shared" si="9"/>
        <v>0</v>
      </c>
      <c r="J87" s="127" t="s">
        <v>375</v>
      </c>
      <c r="K87" s="127"/>
      <c r="L87" s="13" t="s">
        <v>234</v>
      </c>
    </row>
    <row r="88" spans="1:12" ht="39.75" customHeight="1">
      <c r="A88" s="110" t="s">
        <v>237</v>
      </c>
      <c r="B88" s="132" t="s">
        <v>238</v>
      </c>
      <c r="C88" s="33">
        <v>103000</v>
      </c>
      <c r="D88" s="1">
        <v>0</v>
      </c>
      <c r="E88" s="1">
        <v>0</v>
      </c>
      <c r="F88" s="45"/>
      <c r="G88" s="45"/>
      <c r="H88" s="1">
        <f t="shared" si="8"/>
        <v>0</v>
      </c>
      <c r="I88" s="34">
        <f t="shared" si="9"/>
        <v>0</v>
      </c>
      <c r="J88" s="127" t="s">
        <v>375</v>
      </c>
      <c r="K88" s="127"/>
      <c r="L88" s="14" t="s">
        <v>239</v>
      </c>
    </row>
    <row r="89" spans="1:12" ht="39.75" customHeight="1">
      <c r="A89" s="110" t="s">
        <v>240</v>
      </c>
      <c r="B89" s="132" t="s">
        <v>241</v>
      </c>
      <c r="C89" s="33">
        <v>553480</v>
      </c>
      <c r="D89" s="1">
        <v>0</v>
      </c>
      <c r="E89" s="42">
        <v>0</v>
      </c>
      <c r="F89" s="42"/>
      <c r="G89" s="42"/>
      <c r="H89" s="1">
        <f t="shared" si="8"/>
        <v>0</v>
      </c>
      <c r="I89" s="34">
        <f t="shared" si="9"/>
        <v>0</v>
      </c>
      <c r="J89" s="127" t="s">
        <v>375</v>
      </c>
      <c r="K89" s="127"/>
      <c r="L89" s="14" t="s">
        <v>239</v>
      </c>
    </row>
    <row r="90" spans="1:12" ht="39.75" customHeight="1">
      <c r="A90" s="110" t="s">
        <v>242</v>
      </c>
      <c r="B90" s="132" t="s">
        <v>243</v>
      </c>
      <c r="C90" s="33">
        <v>896280</v>
      </c>
      <c r="D90" s="1">
        <v>0</v>
      </c>
      <c r="E90" s="42">
        <v>0</v>
      </c>
      <c r="F90" s="41"/>
      <c r="G90" s="41"/>
      <c r="H90" s="1">
        <f t="shared" si="8"/>
        <v>0</v>
      </c>
      <c r="I90" s="34">
        <f t="shared" si="9"/>
        <v>0</v>
      </c>
      <c r="J90" s="127" t="s">
        <v>375</v>
      </c>
      <c r="K90" s="127"/>
      <c r="L90" s="14" t="s">
        <v>244</v>
      </c>
    </row>
    <row r="91" spans="1:12" ht="33.75" customHeight="1">
      <c r="A91" s="110" t="s">
        <v>245</v>
      </c>
      <c r="B91" s="132" t="s">
        <v>246</v>
      </c>
      <c r="C91" s="33">
        <v>765000</v>
      </c>
      <c r="D91" s="1">
        <v>0</v>
      </c>
      <c r="E91" s="42">
        <v>0</v>
      </c>
      <c r="F91" s="43"/>
      <c r="G91" s="43"/>
      <c r="H91" s="1">
        <f t="shared" si="8"/>
        <v>0</v>
      </c>
      <c r="I91" s="34">
        <f t="shared" si="9"/>
        <v>0</v>
      </c>
      <c r="J91" s="127" t="s">
        <v>375</v>
      </c>
      <c r="K91" s="127"/>
      <c r="L91" s="14" t="s">
        <v>247</v>
      </c>
    </row>
    <row r="92" spans="1:12" ht="39.75" customHeight="1">
      <c r="A92" s="110" t="s">
        <v>248</v>
      </c>
      <c r="B92" s="132" t="s">
        <v>249</v>
      </c>
      <c r="C92" s="33">
        <v>74000</v>
      </c>
      <c r="D92" s="1">
        <v>0</v>
      </c>
      <c r="E92" s="42">
        <v>0</v>
      </c>
      <c r="F92" s="42"/>
      <c r="G92" s="42"/>
      <c r="H92" s="1">
        <f t="shared" si="8"/>
        <v>0</v>
      </c>
      <c r="I92" s="34">
        <f t="shared" si="9"/>
        <v>0</v>
      </c>
      <c r="J92" s="127" t="s">
        <v>375</v>
      </c>
      <c r="K92" s="127"/>
      <c r="L92" s="14" t="s">
        <v>250</v>
      </c>
    </row>
    <row r="93" spans="1:12" ht="33.75" customHeight="1">
      <c r="A93" s="110" t="s">
        <v>251</v>
      </c>
      <c r="B93" s="132" t="s">
        <v>252</v>
      </c>
      <c r="C93" s="33">
        <v>80800</v>
      </c>
      <c r="D93" s="1">
        <v>0</v>
      </c>
      <c r="E93" s="42">
        <v>0</v>
      </c>
      <c r="F93" s="42"/>
      <c r="G93" s="42"/>
      <c r="H93" s="1">
        <f t="shared" si="8"/>
        <v>0</v>
      </c>
      <c r="I93" s="34">
        <f t="shared" si="9"/>
        <v>0</v>
      </c>
      <c r="J93" s="127" t="s">
        <v>375</v>
      </c>
      <c r="K93" s="127"/>
      <c r="L93" s="14" t="s">
        <v>250</v>
      </c>
    </row>
    <row r="94" spans="1:12" ht="29.25" customHeight="1">
      <c r="A94" s="110" t="s">
        <v>253</v>
      </c>
      <c r="B94" s="132" t="s">
        <v>254</v>
      </c>
      <c r="C94" s="33">
        <v>39300</v>
      </c>
      <c r="D94" s="1">
        <v>0</v>
      </c>
      <c r="E94" s="53">
        <v>0</v>
      </c>
      <c r="F94" s="54"/>
      <c r="G94" s="55"/>
      <c r="H94" s="1">
        <f t="shared" si="8"/>
        <v>0</v>
      </c>
      <c r="I94" s="34">
        <f t="shared" si="9"/>
        <v>0</v>
      </c>
      <c r="J94" s="127" t="s">
        <v>375</v>
      </c>
      <c r="K94" s="127"/>
      <c r="L94" s="14" t="s">
        <v>255</v>
      </c>
    </row>
    <row r="95" spans="1:12" ht="39.75" customHeight="1">
      <c r="A95" s="110" t="s">
        <v>256</v>
      </c>
      <c r="B95" s="132" t="s">
        <v>257</v>
      </c>
      <c r="C95" s="33">
        <v>57700</v>
      </c>
      <c r="D95" s="1">
        <v>0</v>
      </c>
      <c r="E95" s="1">
        <v>0</v>
      </c>
      <c r="F95" s="1"/>
      <c r="G95" s="1"/>
      <c r="H95" s="1">
        <f t="shared" si="8"/>
        <v>0</v>
      </c>
      <c r="I95" s="34">
        <f t="shared" si="9"/>
        <v>0</v>
      </c>
      <c r="J95" s="127" t="s">
        <v>375</v>
      </c>
      <c r="K95" s="127"/>
      <c r="L95" s="14" t="s">
        <v>255</v>
      </c>
    </row>
    <row r="96" spans="1:12" ht="39.75" customHeight="1">
      <c r="A96" s="110" t="s">
        <v>258</v>
      </c>
      <c r="B96" s="132" t="s">
        <v>259</v>
      </c>
      <c r="C96" s="33">
        <v>100000</v>
      </c>
      <c r="D96" s="1">
        <v>0</v>
      </c>
      <c r="E96" s="1">
        <v>0</v>
      </c>
      <c r="F96" s="1"/>
      <c r="G96" s="1"/>
      <c r="H96" s="1">
        <f t="shared" si="8"/>
        <v>0</v>
      </c>
      <c r="I96" s="34">
        <f t="shared" si="9"/>
        <v>0</v>
      </c>
      <c r="J96" s="127" t="s">
        <v>375</v>
      </c>
      <c r="K96" s="127"/>
      <c r="L96" s="13" t="s">
        <v>260</v>
      </c>
    </row>
    <row r="97" spans="1:12" ht="39.75" customHeight="1">
      <c r="A97" s="110" t="s">
        <v>261</v>
      </c>
      <c r="B97" s="132" t="s">
        <v>262</v>
      </c>
      <c r="C97" s="33">
        <v>860000</v>
      </c>
      <c r="D97" s="1">
        <v>0</v>
      </c>
      <c r="E97" s="1">
        <v>0</v>
      </c>
      <c r="F97" s="1"/>
      <c r="G97" s="1"/>
      <c r="H97" s="1">
        <f t="shared" si="8"/>
        <v>0</v>
      </c>
      <c r="I97" s="34">
        <f t="shared" si="9"/>
        <v>0</v>
      </c>
      <c r="J97" s="127" t="s">
        <v>375</v>
      </c>
      <c r="K97" s="127"/>
      <c r="L97" s="13" t="s">
        <v>260</v>
      </c>
    </row>
    <row r="98" spans="1:12" ht="39.75" customHeight="1">
      <c r="A98" s="110" t="s">
        <v>263</v>
      </c>
      <c r="B98" s="132" t="s">
        <v>264</v>
      </c>
      <c r="C98" s="33">
        <v>100000</v>
      </c>
      <c r="D98" s="1">
        <v>0</v>
      </c>
      <c r="E98" s="1">
        <v>0</v>
      </c>
      <c r="F98" s="1"/>
      <c r="G98" s="1"/>
      <c r="H98" s="1">
        <f t="shared" si="8"/>
        <v>0</v>
      </c>
      <c r="I98" s="34">
        <f t="shared" si="9"/>
        <v>0</v>
      </c>
      <c r="J98" s="127" t="s">
        <v>375</v>
      </c>
      <c r="K98" s="127"/>
      <c r="L98" s="13" t="s">
        <v>260</v>
      </c>
    </row>
    <row r="99" spans="1:12" ht="33" customHeight="1">
      <c r="A99" s="110" t="s">
        <v>265</v>
      </c>
      <c r="B99" s="132" t="s">
        <v>266</v>
      </c>
      <c r="C99" s="33">
        <v>145525</v>
      </c>
      <c r="D99" s="1">
        <v>0</v>
      </c>
      <c r="E99" s="1">
        <v>0</v>
      </c>
      <c r="F99" s="1"/>
      <c r="G99" s="1"/>
      <c r="H99" s="1">
        <f t="shared" si="8"/>
        <v>0</v>
      </c>
      <c r="I99" s="34">
        <f t="shared" si="9"/>
        <v>0</v>
      </c>
      <c r="J99" s="127" t="s">
        <v>375</v>
      </c>
      <c r="K99" s="127"/>
      <c r="L99" s="13" t="s">
        <v>267</v>
      </c>
    </row>
    <row r="100" spans="1:12" ht="34.5" customHeight="1">
      <c r="A100" s="110" t="s">
        <v>268</v>
      </c>
      <c r="B100" s="132" t="s">
        <v>269</v>
      </c>
      <c r="C100" s="33">
        <v>163400</v>
      </c>
      <c r="D100" s="1">
        <v>0</v>
      </c>
      <c r="E100" s="1">
        <v>0</v>
      </c>
      <c r="F100" s="1"/>
      <c r="G100" s="1"/>
      <c r="H100" s="1">
        <f t="shared" si="8"/>
        <v>0</v>
      </c>
      <c r="I100" s="34">
        <f t="shared" si="9"/>
        <v>0</v>
      </c>
      <c r="J100" s="127" t="s">
        <v>375</v>
      </c>
      <c r="K100" s="127"/>
      <c r="L100" s="13" t="s">
        <v>270</v>
      </c>
    </row>
    <row r="101" spans="1:12" ht="39.75" customHeight="1">
      <c r="A101" s="110" t="s">
        <v>271</v>
      </c>
      <c r="B101" s="132" t="s">
        <v>272</v>
      </c>
      <c r="C101" s="33">
        <v>172000</v>
      </c>
      <c r="D101" s="1">
        <v>0</v>
      </c>
      <c r="E101" s="1">
        <v>0</v>
      </c>
      <c r="F101" s="1"/>
      <c r="G101" s="1"/>
      <c r="H101" s="1">
        <f t="shared" si="8"/>
        <v>0</v>
      </c>
      <c r="I101" s="34">
        <f t="shared" si="9"/>
        <v>0</v>
      </c>
      <c r="J101" s="127" t="s">
        <v>375</v>
      </c>
      <c r="K101" s="127"/>
      <c r="L101" s="13" t="s">
        <v>273</v>
      </c>
    </row>
    <row r="102" spans="1:12" ht="31.5" customHeight="1">
      <c r="A102" s="110" t="s">
        <v>274</v>
      </c>
      <c r="B102" s="132" t="s">
        <v>275</v>
      </c>
      <c r="C102" s="33">
        <v>200000</v>
      </c>
      <c r="D102" s="1">
        <v>0</v>
      </c>
      <c r="E102" s="1">
        <v>0</v>
      </c>
      <c r="F102" s="1"/>
      <c r="G102" s="1"/>
      <c r="H102" s="1">
        <f t="shared" si="8"/>
        <v>0</v>
      </c>
      <c r="I102" s="34">
        <f t="shared" si="9"/>
        <v>0</v>
      </c>
      <c r="J102" s="127" t="s">
        <v>375</v>
      </c>
      <c r="K102" s="127"/>
      <c r="L102" s="13" t="s">
        <v>276</v>
      </c>
    </row>
    <row r="103" spans="1:12" ht="30.75" customHeight="1">
      <c r="A103" s="110" t="s">
        <v>277</v>
      </c>
      <c r="B103" s="132" t="s">
        <v>278</v>
      </c>
      <c r="C103" s="33">
        <v>200500</v>
      </c>
      <c r="D103" s="1">
        <v>0</v>
      </c>
      <c r="E103" s="1">
        <v>0</v>
      </c>
      <c r="F103" s="1"/>
      <c r="G103" s="1"/>
      <c r="H103" s="1">
        <f t="shared" si="8"/>
        <v>0</v>
      </c>
      <c r="I103" s="34">
        <f t="shared" si="9"/>
        <v>0</v>
      </c>
      <c r="J103" s="127" t="s">
        <v>375</v>
      </c>
      <c r="K103" s="127"/>
      <c r="L103" s="13" t="s">
        <v>276</v>
      </c>
    </row>
    <row r="104" spans="1:12" ht="30.75" customHeight="1">
      <c r="A104" s="110" t="s">
        <v>279</v>
      </c>
      <c r="B104" s="132" t="s">
        <v>280</v>
      </c>
      <c r="C104" s="33">
        <v>751640</v>
      </c>
      <c r="D104" s="1">
        <v>0</v>
      </c>
      <c r="E104" s="1">
        <v>0</v>
      </c>
      <c r="F104" s="1"/>
      <c r="G104" s="1"/>
      <c r="H104" s="1">
        <f t="shared" si="8"/>
        <v>0</v>
      </c>
      <c r="I104" s="34">
        <f t="shared" si="9"/>
        <v>0</v>
      </c>
      <c r="J104" s="127" t="s">
        <v>375</v>
      </c>
      <c r="K104" s="127"/>
      <c r="L104" s="13" t="s">
        <v>276</v>
      </c>
    </row>
    <row r="105" spans="1:12" ht="31.5" customHeight="1">
      <c r="A105" s="145" t="s">
        <v>281</v>
      </c>
      <c r="B105" s="146" t="s">
        <v>282</v>
      </c>
      <c r="C105" s="46">
        <v>100000</v>
      </c>
      <c r="D105" s="7">
        <v>0</v>
      </c>
      <c r="E105" s="7">
        <v>0</v>
      </c>
      <c r="F105" s="7"/>
      <c r="G105" s="7"/>
      <c r="H105" s="1">
        <f t="shared" si="8"/>
        <v>0</v>
      </c>
      <c r="I105" s="38">
        <f t="shared" si="9"/>
        <v>0</v>
      </c>
      <c r="J105" s="127" t="s">
        <v>375</v>
      </c>
      <c r="K105" s="127"/>
      <c r="L105" s="13" t="s">
        <v>276</v>
      </c>
    </row>
    <row r="106" spans="1:12" ht="38.25" customHeight="1">
      <c r="A106" s="159" t="s">
        <v>283</v>
      </c>
      <c r="B106" s="160"/>
      <c r="C106" s="56">
        <v>84150</v>
      </c>
      <c r="D106" s="1">
        <v>0</v>
      </c>
      <c r="E106" s="1">
        <v>0</v>
      </c>
      <c r="F106" s="1"/>
      <c r="G106" s="1"/>
      <c r="H106" s="1">
        <f t="shared" si="8"/>
        <v>0</v>
      </c>
      <c r="I106" s="34">
        <f t="shared" si="9"/>
        <v>0</v>
      </c>
      <c r="J106" s="127" t="s">
        <v>375</v>
      </c>
      <c r="K106" s="127"/>
      <c r="L106" s="13" t="s">
        <v>219</v>
      </c>
    </row>
    <row r="107" spans="1:12" ht="28.5" customHeight="1">
      <c r="A107" s="133" t="s">
        <v>192</v>
      </c>
      <c r="B107" s="137"/>
      <c r="C107" s="19">
        <f>SUM(C68:C106)</f>
        <v>230123717</v>
      </c>
      <c r="D107" s="19">
        <f>SUM(D68:D106)</f>
        <v>52189176</v>
      </c>
      <c r="E107" s="19">
        <f>SUM(E68:E105)</f>
        <v>42314489</v>
      </c>
      <c r="F107" s="19"/>
      <c r="G107" s="19"/>
      <c r="H107" s="19">
        <f>SUM(H68:H106)</f>
        <v>94503665</v>
      </c>
      <c r="I107" s="44">
        <f t="shared" si="9"/>
        <v>0.4106646035097721</v>
      </c>
      <c r="J107" s="161"/>
      <c r="K107" s="161"/>
      <c r="L107" s="15"/>
    </row>
    <row r="108" spans="1:12" ht="39.75" customHeight="1">
      <c r="A108" s="128" t="s">
        <v>284</v>
      </c>
      <c r="B108" s="129"/>
      <c r="C108" s="129"/>
      <c r="D108" s="129"/>
      <c r="E108" s="129"/>
      <c r="F108" s="129"/>
      <c r="G108" s="129"/>
      <c r="H108" s="129"/>
      <c r="I108" s="129"/>
      <c r="J108" s="129"/>
      <c r="K108" s="130"/>
      <c r="L108" s="15"/>
    </row>
    <row r="109" spans="1:12" s="47" customFormat="1" ht="62.25" customHeight="1">
      <c r="A109" s="162" t="s">
        <v>442</v>
      </c>
      <c r="B109" s="163"/>
      <c r="C109" s="20">
        <v>147753000</v>
      </c>
      <c r="D109" s="1">
        <v>34648241</v>
      </c>
      <c r="E109" s="20">
        <v>29418282</v>
      </c>
      <c r="F109" s="21"/>
      <c r="G109" s="21"/>
      <c r="H109" s="1">
        <f aca="true" t="shared" si="10" ref="H109:H126">SUM(D109:G109)</f>
        <v>64066523</v>
      </c>
      <c r="I109" s="34">
        <f aca="true" t="shared" si="11" ref="I109:I127">SUM(D109:G109)/C109</f>
        <v>0.4336055646924259</v>
      </c>
      <c r="J109" s="127" t="s">
        <v>384</v>
      </c>
      <c r="K109" s="127"/>
      <c r="L109" s="13" t="s">
        <v>285</v>
      </c>
    </row>
    <row r="110" spans="1:12" ht="45" customHeight="1">
      <c r="A110" s="110" t="s">
        <v>286</v>
      </c>
      <c r="B110" s="132"/>
      <c r="C110" s="33">
        <v>1741200</v>
      </c>
      <c r="D110" s="1">
        <v>0</v>
      </c>
      <c r="E110" s="1">
        <v>20414</v>
      </c>
      <c r="F110" s="1"/>
      <c r="G110" s="1"/>
      <c r="H110" s="1">
        <f t="shared" si="10"/>
        <v>20414</v>
      </c>
      <c r="I110" s="34">
        <f t="shared" si="11"/>
        <v>0.011724098322995636</v>
      </c>
      <c r="J110" s="127" t="s">
        <v>375</v>
      </c>
      <c r="K110" s="127"/>
      <c r="L110" s="35" t="s">
        <v>287</v>
      </c>
    </row>
    <row r="111" spans="1:12" ht="39.75" customHeight="1">
      <c r="A111" s="110" t="s">
        <v>288</v>
      </c>
      <c r="B111" s="132" t="s">
        <v>289</v>
      </c>
      <c r="C111" s="33">
        <v>35000</v>
      </c>
      <c r="D111" s="1">
        <v>0</v>
      </c>
      <c r="E111" s="1">
        <v>0</v>
      </c>
      <c r="F111" s="1"/>
      <c r="G111" s="1"/>
      <c r="H111" s="1">
        <f t="shared" si="10"/>
        <v>0</v>
      </c>
      <c r="I111" s="34">
        <f t="shared" si="11"/>
        <v>0</v>
      </c>
      <c r="J111" s="127" t="s">
        <v>375</v>
      </c>
      <c r="K111" s="127"/>
      <c r="L111" s="35" t="s">
        <v>285</v>
      </c>
    </row>
    <row r="112" spans="1:12" ht="39.75" customHeight="1">
      <c r="A112" s="110" t="s">
        <v>290</v>
      </c>
      <c r="B112" s="132" t="s">
        <v>291</v>
      </c>
      <c r="C112" s="33">
        <v>1263680</v>
      </c>
      <c r="D112" s="1">
        <v>187184</v>
      </c>
      <c r="E112" s="1">
        <v>220079</v>
      </c>
      <c r="F112" s="1"/>
      <c r="G112" s="1"/>
      <c r="H112" s="1">
        <f t="shared" si="10"/>
        <v>407263</v>
      </c>
      <c r="I112" s="34">
        <f t="shared" si="11"/>
        <v>0.32228333122309444</v>
      </c>
      <c r="J112" s="127" t="s">
        <v>375</v>
      </c>
      <c r="K112" s="127"/>
      <c r="L112" s="35" t="s">
        <v>287</v>
      </c>
    </row>
    <row r="113" spans="1:12" ht="39.75" customHeight="1">
      <c r="A113" s="110" t="s">
        <v>292</v>
      </c>
      <c r="B113" s="132" t="s">
        <v>293</v>
      </c>
      <c r="C113" s="33">
        <v>70000</v>
      </c>
      <c r="D113" s="1">
        <v>0</v>
      </c>
      <c r="E113" s="1">
        <v>0</v>
      </c>
      <c r="F113" s="1" t="s">
        <v>294</v>
      </c>
      <c r="G113" s="1"/>
      <c r="H113" s="1">
        <f t="shared" si="10"/>
        <v>0</v>
      </c>
      <c r="I113" s="34">
        <f t="shared" si="11"/>
        <v>0</v>
      </c>
      <c r="J113" s="127" t="s">
        <v>375</v>
      </c>
      <c r="K113" s="127"/>
      <c r="L113" s="35" t="s">
        <v>287</v>
      </c>
    </row>
    <row r="114" spans="1:12" ht="39.75" customHeight="1">
      <c r="A114" s="110" t="s">
        <v>295</v>
      </c>
      <c r="B114" s="132" t="s">
        <v>296</v>
      </c>
      <c r="C114" s="33">
        <v>200000</v>
      </c>
      <c r="D114" s="1">
        <v>0</v>
      </c>
      <c r="E114" s="1">
        <v>0</v>
      </c>
      <c r="F114" s="1"/>
      <c r="G114" s="1"/>
      <c r="H114" s="1">
        <f t="shared" si="10"/>
        <v>0</v>
      </c>
      <c r="I114" s="34">
        <f t="shared" si="11"/>
        <v>0</v>
      </c>
      <c r="J114" s="127" t="s">
        <v>375</v>
      </c>
      <c r="K114" s="127"/>
      <c r="L114" s="35" t="s">
        <v>287</v>
      </c>
    </row>
    <row r="115" spans="1:12" ht="39.75" customHeight="1">
      <c r="A115" s="110" t="s">
        <v>297</v>
      </c>
      <c r="B115" s="132" t="s">
        <v>298</v>
      </c>
      <c r="C115" s="33">
        <v>100000</v>
      </c>
      <c r="D115" s="1">
        <v>0</v>
      </c>
      <c r="E115" s="1">
        <v>0</v>
      </c>
      <c r="F115" s="1"/>
      <c r="G115" s="1"/>
      <c r="H115" s="1">
        <f t="shared" si="10"/>
        <v>0</v>
      </c>
      <c r="I115" s="34">
        <f t="shared" si="11"/>
        <v>0</v>
      </c>
      <c r="J115" s="127" t="s">
        <v>375</v>
      </c>
      <c r="K115" s="127"/>
      <c r="L115" s="35" t="s">
        <v>287</v>
      </c>
    </row>
    <row r="116" spans="1:12" ht="46.5" customHeight="1">
      <c r="A116" s="110" t="s">
        <v>299</v>
      </c>
      <c r="B116" s="132" t="s">
        <v>300</v>
      </c>
      <c r="C116" s="33">
        <v>70000</v>
      </c>
      <c r="D116" s="1">
        <v>0</v>
      </c>
      <c r="E116" s="1">
        <v>17144</v>
      </c>
      <c r="F116" s="1"/>
      <c r="G116" s="1"/>
      <c r="H116" s="1">
        <f t="shared" si="10"/>
        <v>17144</v>
      </c>
      <c r="I116" s="34">
        <f t="shared" si="11"/>
        <v>0.24491428571428572</v>
      </c>
      <c r="J116" s="127" t="s">
        <v>385</v>
      </c>
      <c r="K116" s="127"/>
      <c r="L116" s="35" t="s">
        <v>287</v>
      </c>
    </row>
    <row r="117" spans="1:12" ht="39.75" customHeight="1">
      <c r="A117" s="110" t="s">
        <v>301</v>
      </c>
      <c r="B117" s="132" t="s">
        <v>302</v>
      </c>
      <c r="C117" s="33">
        <v>1621740</v>
      </c>
      <c r="D117" s="1">
        <v>161780</v>
      </c>
      <c r="E117" s="1">
        <f>175580+91240</f>
        <v>266820</v>
      </c>
      <c r="F117" s="1"/>
      <c r="G117" s="1"/>
      <c r="H117" s="1">
        <f t="shared" si="10"/>
        <v>428600</v>
      </c>
      <c r="I117" s="34">
        <f t="shared" si="11"/>
        <v>0.26428404059836963</v>
      </c>
      <c r="J117" s="127" t="s">
        <v>375</v>
      </c>
      <c r="K117" s="127"/>
      <c r="L117" s="35" t="s">
        <v>287</v>
      </c>
    </row>
    <row r="118" spans="1:12" ht="39.75" customHeight="1">
      <c r="A118" s="110" t="s">
        <v>303</v>
      </c>
      <c r="B118" s="132" t="s">
        <v>304</v>
      </c>
      <c r="C118" s="33">
        <v>42600</v>
      </c>
      <c r="D118" s="1">
        <v>0</v>
      </c>
      <c r="E118" s="1">
        <v>0</v>
      </c>
      <c r="F118" s="1"/>
      <c r="G118" s="1"/>
      <c r="H118" s="1">
        <f t="shared" si="10"/>
        <v>0</v>
      </c>
      <c r="I118" s="34">
        <f t="shared" si="11"/>
        <v>0</v>
      </c>
      <c r="J118" s="127" t="s">
        <v>375</v>
      </c>
      <c r="K118" s="127"/>
      <c r="L118" s="35" t="s">
        <v>287</v>
      </c>
    </row>
    <row r="119" spans="1:12" ht="39.75" customHeight="1">
      <c r="A119" s="110" t="s">
        <v>305</v>
      </c>
      <c r="B119" s="132" t="s">
        <v>306</v>
      </c>
      <c r="C119" s="33">
        <v>900000</v>
      </c>
      <c r="D119" s="1">
        <v>0</v>
      </c>
      <c r="E119" s="1">
        <v>0</v>
      </c>
      <c r="F119" s="1"/>
      <c r="G119" s="1"/>
      <c r="H119" s="1">
        <f t="shared" si="10"/>
        <v>0</v>
      </c>
      <c r="I119" s="34">
        <f t="shared" si="11"/>
        <v>0</v>
      </c>
      <c r="J119" s="127" t="s">
        <v>386</v>
      </c>
      <c r="K119" s="127"/>
      <c r="L119" s="35" t="s">
        <v>287</v>
      </c>
    </row>
    <row r="120" spans="1:12" ht="39.75" customHeight="1">
      <c r="A120" s="110" t="s">
        <v>307</v>
      </c>
      <c r="B120" s="132" t="s">
        <v>308</v>
      </c>
      <c r="C120" s="33">
        <v>700000</v>
      </c>
      <c r="D120" s="1">
        <v>0</v>
      </c>
      <c r="E120" s="1">
        <v>0</v>
      </c>
      <c r="F120" s="1"/>
      <c r="G120" s="1"/>
      <c r="H120" s="1">
        <f t="shared" si="10"/>
        <v>0</v>
      </c>
      <c r="I120" s="34">
        <f t="shared" si="11"/>
        <v>0</v>
      </c>
      <c r="J120" s="127" t="s">
        <v>386</v>
      </c>
      <c r="K120" s="127"/>
      <c r="L120" s="35" t="s">
        <v>287</v>
      </c>
    </row>
    <row r="121" spans="1:12" ht="43.5" customHeight="1">
      <c r="A121" s="110" t="s">
        <v>309</v>
      </c>
      <c r="B121" s="132" t="s">
        <v>310</v>
      </c>
      <c r="C121" s="33">
        <v>1000000</v>
      </c>
      <c r="D121" s="1">
        <v>0</v>
      </c>
      <c r="E121" s="1">
        <v>557472</v>
      </c>
      <c r="F121" s="1"/>
      <c r="G121" s="1"/>
      <c r="H121" s="1">
        <f t="shared" si="10"/>
        <v>557472</v>
      </c>
      <c r="I121" s="34">
        <f t="shared" si="11"/>
        <v>0.557472</v>
      </c>
      <c r="J121" s="127" t="s">
        <v>375</v>
      </c>
      <c r="K121" s="127"/>
      <c r="L121" s="35" t="s">
        <v>287</v>
      </c>
    </row>
    <row r="122" spans="1:12" ht="39.75" customHeight="1">
      <c r="A122" s="110" t="s">
        <v>311</v>
      </c>
      <c r="B122" s="132" t="s">
        <v>312</v>
      </c>
      <c r="C122" s="33">
        <v>257400</v>
      </c>
      <c r="D122" s="1">
        <v>0</v>
      </c>
      <c r="E122" s="1">
        <v>0</v>
      </c>
      <c r="F122" s="1"/>
      <c r="G122" s="1"/>
      <c r="H122" s="1">
        <f t="shared" si="10"/>
        <v>0</v>
      </c>
      <c r="I122" s="34">
        <f t="shared" si="11"/>
        <v>0</v>
      </c>
      <c r="J122" s="127" t="s">
        <v>375</v>
      </c>
      <c r="K122" s="127"/>
      <c r="L122" s="35" t="s">
        <v>287</v>
      </c>
    </row>
    <row r="123" spans="1:12" ht="39.75" customHeight="1">
      <c r="A123" s="110" t="s">
        <v>313</v>
      </c>
      <c r="B123" s="132" t="s">
        <v>314</v>
      </c>
      <c r="C123" s="33">
        <v>858240</v>
      </c>
      <c r="D123" s="1">
        <v>0</v>
      </c>
      <c r="E123" s="1">
        <v>0</v>
      </c>
      <c r="F123" s="1"/>
      <c r="G123" s="1"/>
      <c r="H123" s="1">
        <f t="shared" si="10"/>
        <v>0</v>
      </c>
      <c r="I123" s="34">
        <f t="shared" si="11"/>
        <v>0</v>
      </c>
      <c r="J123" s="127" t="s">
        <v>375</v>
      </c>
      <c r="K123" s="127"/>
      <c r="L123" s="35" t="s">
        <v>267</v>
      </c>
    </row>
    <row r="124" spans="1:12" ht="39.75" customHeight="1">
      <c r="A124" s="145" t="s">
        <v>315</v>
      </c>
      <c r="B124" s="146" t="s">
        <v>316</v>
      </c>
      <c r="C124" s="46">
        <v>466320</v>
      </c>
      <c r="D124" s="7">
        <v>0</v>
      </c>
      <c r="E124" s="7">
        <v>0</v>
      </c>
      <c r="F124" s="7"/>
      <c r="G124" s="7"/>
      <c r="H124" s="1">
        <f t="shared" si="10"/>
        <v>0</v>
      </c>
      <c r="I124" s="34">
        <f t="shared" si="11"/>
        <v>0</v>
      </c>
      <c r="J124" s="127" t="s">
        <v>375</v>
      </c>
      <c r="K124" s="127"/>
      <c r="L124" s="35" t="s">
        <v>317</v>
      </c>
    </row>
    <row r="125" spans="1:12" ht="39.75" customHeight="1">
      <c r="A125" s="164" t="s">
        <v>318</v>
      </c>
      <c r="B125" s="164"/>
      <c r="C125" s="46">
        <v>35000</v>
      </c>
      <c r="D125" s="1">
        <v>0</v>
      </c>
      <c r="E125" s="1">
        <v>0</v>
      </c>
      <c r="F125" s="1"/>
      <c r="G125" s="1"/>
      <c r="H125" s="1">
        <f t="shared" si="10"/>
        <v>0</v>
      </c>
      <c r="I125" s="34">
        <f t="shared" si="11"/>
        <v>0</v>
      </c>
      <c r="J125" s="127" t="s">
        <v>375</v>
      </c>
      <c r="K125" s="127"/>
      <c r="L125" s="13" t="s">
        <v>287</v>
      </c>
    </row>
    <row r="126" spans="1:12" ht="39.75" customHeight="1">
      <c r="A126" s="110" t="s">
        <v>319</v>
      </c>
      <c r="B126" s="111" t="s">
        <v>190</v>
      </c>
      <c r="C126" s="36">
        <v>304360</v>
      </c>
      <c r="D126" s="36">
        <v>0</v>
      </c>
      <c r="E126" s="36">
        <v>0</v>
      </c>
      <c r="F126" s="37"/>
      <c r="G126" s="37"/>
      <c r="H126" s="1">
        <f t="shared" si="10"/>
        <v>0</v>
      </c>
      <c r="I126" s="38">
        <f t="shared" si="11"/>
        <v>0</v>
      </c>
      <c r="J126" s="138"/>
      <c r="K126" s="138"/>
      <c r="L126" s="13" t="s">
        <v>287</v>
      </c>
    </row>
    <row r="127" spans="1:12" ht="28.5" customHeight="1">
      <c r="A127" s="133" t="s">
        <v>192</v>
      </c>
      <c r="B127" s="137"/>
      <c r="C127" s="19">
        <f aca="true" t="shared" si="12" ref="C127:H127">SUM(C109:C126)</f>
        <v>157418540</v>
      </c>
      <c r="D127" s="19">
        <f t="shared" si="12"/>
        <v>34997205</v>
      </c>
      <c r="E127" s="19">
        <f t="shared" si="12"/>
        <v>30500211</v>
      </c>
      <c r="F127" s="19">
        <f t="shared" si="12"/>
        <v>0</v>
      </c>
      <c r="G127" s="19">
        <f t="shared" si="12"/>
        <v>0</v>
      </c>
      <c r="H127" s="19">
        <f t="shared" si="12"/>
        <v>65497416</v>
      </c>
      <c r="I127" s="44">
        <f t="shared" si="11"/>
        <v>0.4160718045028241</v>
      </c>
      <c r="J127" s="161"/>
      <c r="K127" s="161"/>
      <c r="L127" s="15"/>
    </row>
    <row r="128" spans="1:12" ht="29.25" customHeight="1">
      <c r="A128" s="151" t="s">
        <v>320</v>
      </c>
      <c r="B128" s="152"/>
      <c r="C128" s="153"/>
      <c r="D128" s="154"/>
      <c r="E128" s="154"/>
      <c r="F128" s="154"/>
      <c r="G128" s="154"/>
      <c r="H128" s="154"/>
      <c r="I128" s="154"/>
      <c r="J128" s="154"/>
      <c r="K128" s="155"/>
      <c r="L128" s="15"/>
    </row>
    <row r="129" spans="1:12" ht="17.25" customHeight="1">
      <c r="A129" s="176" t="s">
        <v>321</v>
      </c>
      <c r="B129" s="177"/>
      <c r="C129" s="22"/>
      <c r="D129" s="23"/>
      <c r="E129" s="23"/>
      <c r="F129" s="23"/>
      <c r="G129" s="23"/>
      <c r="H129" s="23"/>
      <c r="I129" s="23"/>
      <c r="J129" s="24"/>
      <c r="K129" s="12"/>
      <c r="L129" s="15"/>
    </row>
    <row r="130" spans="1:12" ht="39.75" customHeight="1">
      <c r="A130" s="110" t="s">
        <v>322</v>
      </c>
      <c r="B130" s="132" t="s">
        <v>323</v>
      </c>
      <c r="C130" s="33">
        <v>73200</v>
      </c>
      <c r="D130" s="1">
        <v>0</v>
      </c>
      <c r="E130" s="1">
        <v>0</v>
      </c>
      <c r="F130" s="1"/>
      <c r="G130" s="1"/>
      <c r="H130" s="1">
        <f aca="true" t="shared" si="13" ref="H130:H137">SUM(D130:G130)</f>
        <v>0</v>
      </c>
      <c r="I130" s="34">
        <f aca="true" t="shared" si="14" ref="I130:I137">SUM(D130:G130)/C130</f>
        <v>0</v>
      </c>
      <c r="J130" s="127" t="s">
        <v>387</v>
      </c>
      <c r="K130" s="127"/>
      <c r="L130" s="14" t="s">
        <v>324</v>
      </c>
    </row>
    <row r="131" spans="1:12" ht="30.75" customHeight="1">
      <c r="A131" s="110" t="s">
        <v>325</v>
      </c>
      <c r="B131" s="132" t="s">
        <v>326</v>
      </c>
      <c r="C131" s="33">
        <v>100000</v>
      </c>
      <c r="D131" s="1">
        <v>0</v>
      </c>
      <c r="E131" s="1">
        <v>0</v>
      </c>
      <c r="F131" s="1"/>
      <c r="G131" s="1"/>
      <c r="H131" s="1">
        <f t="shared" si="13"/>
        <v>0</v>
      </c>
      <c r="I131" s="34">
        <f t="shared" si="14"/>
        <v>0</v>
      </c>
      <c r="J131" s="127" t="s">
        <v>388</v>
      </c>
      <c r="K131" s="127"/>
      <c r="L131" s="14" t="s">
        <v>327</v>
      </c>
    </row>
    <row r="132" spans="1:12" ht="33" customHeight="1">
      <c r="A132" s="110" t="s">
        <v>328</v>
      </c>
      <c r="B132" s="132" t="s">
        <v>329</v>
      </c>
      <c r="C132" s="33">
        <v>76800</v>
      </c>
      <c r="D132" s="1">
        <v>0</v>
      </c>
      <c r="E132" s="1">
        <v>0</v>
      </c>
      <c r="F132" s="1"/>
      <c r="G132" s="1"/>
      <c r="H132" s="1">
        <f t="shared" si="13"/>
        <v>0</v>
      </c>
      <c r="I132" s="34">
        <f t="shared" si="14"/>
        <v>0</v>
      </c>
      <c r="J132" s="127" t="s">
        <v>389</v>
      </c>
      <c r="K132" s="127"/>
      <c r="L132" s="14" t="s">
        <v>327</v>
      </c>
    </row>
    <row r="133" spans="1:12" ht="39.75" customHeight="1">
      <c r="A133" s="110" t="s">
        <v>330</v>
      </c>
      <c r="B133" s="132" t="s">
        <v>331</v>
      </c>
      <c r="C133" s="33">
        <v>34400</v>
      </c>
      <c r="D133" s="1">
        <v>0</v>
      </c>
      <c r="E133" s="1">
        <v>0</v>
      </c>
      <c r="F133" s="1"/>
      <c r="G133" s="1"/>
      <c r="H133" s="1">
        <f t="shared" si="13"/>
        <v>0</v>
      </c>
      <c r="I133" s="34">
        <f t="shared" si="14"/>
        <v>0</v>
      </c>
      <c r="J133" s="127" t="s">
        <v>390</v>
      </c>
      <c r="K133" s="127"/>
      <c r="L133" s="14" t="s">
        <v>332</v>
      </c>
    </row>
    <row r="134" spans="1:12" ht="39.75" customHeight="1">
      <c r="A134" s="110" t="s">
        <v>333</v>
      </c>
      <c r="B134" s="132" t="s">
        <v>334</v>
      </c>
      <c r="C134" s="33">
        <v>180000</v>
      </c>
      <c r="D134" s="1">
        <v>0</v>
      </c>
      <c r="E134" s="1">
        <v>0</v>
      </c>
      <c r="F134" s="1"/>
      <c r="G134" s="1"/>
      <c r="H134" s="1">
        <f t="shared" si="13"/>
        <v>0</v>
      </c>
      <c r="I134" s="34">
        <f t="shared" si="14"/>
        <v>0</v>
      </c>
      <c r="J134" s="127" t="s">
        <v>391</v>
      </c>
      <c r="K134" s="127"/>
      <c r="L134" s="14" t="s">
        <v>335</v>
      </c>
    </row>
    <row r="135" spans="1:12" ht="39.75" customHeight="1">
      <c r="A135" s="110" t="s">
        <v>336</v>
      </c>
      <c r="B135" s="132" t="s">
        <v>337</v>
      </c>
      <c r="C135" s="33">
        <v>66000</v>
      </c>
      <c r="D135" s="1">
        <v>0</v>
      </c>
      <c r="E135" s="1">
        <v>0</v>
      </c>
      <c r="F135" s="1"/>
      <c r="G135" s="1"/>
      <c r="H135" s="1">
        <f t="shared" si="13"/>
        <v>0</v>
      </c>
      <c r="I135" s="34">
        <f t="shared" si="14"/>
        <v>0</v>
      </c>
      <c r="J135" s="127" t="s">
        <v>392</v>
      </c>
      <c r="K135" s="127"/>
      <c r="L135" s="14" t="s">
        <v>338</v>
      </c>
    </row>
    <row r="136" spans="1:12" ht="39.75" customHeight="1">
      <c r="A136" s="110" t="s">
        <v>339</v>
      </c>
      <c r="B136" s="132" t="s">
        <v>340</v>
      </c>
      <c r="C136" s="33">
        <v>26600</v>
      </c>
      <c r="D136" s="1">
        <v>0</v>
      </c>
      <c r="E136" s="1">
        <v>0</v>
      </c>
      <c r="F136" s="1"/>
      <c r="G136" s="1"/>
      <c r="H136" s="1">
        <f t="shared" si="13"/>
        <v>0</v>
      </c>
      <c r="I136" s="34">
        <f t="shared" si="14"/>
        <v>0</v>
      </c>
      <c r="J136" s="127" t="s">
        <v>393</v>
      </c>
      <c r="K136" s="127"/>
      <c r="L136" s="14" t="s">
        <v>341</v>
      </c>
    </row>
    <row r="137" spans="1:12" ht="39.75" customHeight="1">
      <c r="A137" s="110" t="s">
        <v>342</v>
      </c>
      <c r="B137" s="132" t="s">
        <v>61</v>
      </c>
      <c r="C137" s="33">
        <v>70000</v>
      </c>
      <c r="D137" s="1">
        <v>0</v>
      </c>
      <c r="E137" s="1">
        <v>0</v>
      </c>
      <c r="F137" s="1"/>
      <c r="G137" s="1"/>
      <c r="H137" s="1">
        <f t="shared" si="13"/>
        <v>0</v>
      </c>
      <c r="I137" s="34">
        <f t="shared" si="14"/>
        <v>0</v>
      </c>
      <c r="J137" s="127" t="s">
        <v>375</v>
      </c>
      <c r="K137" s="127"/>
      <c r="L137" s="14" t="s">
        <v>343</v>
      </c>
    </row>
    <row r="138" spans="1:12" ht="16.5" customHeight="1">
      <c r="A138" s="11" t="s">
        <v>344</v>
      </c>
      <c r="B138" s="12"/>
      <c r="C138" s="18"/>
      <c r="D138" s="18"/>
      <c r="E138" s="18"/>
      <c r="F138" s="18"/>
      <c r="G138" s="18"/>
      <c r="H138" s="18"/>
      <c r="I138" s="18"/>
      <c r="J138" s="9"/>
      <c r="K138" s="10"/>
      <c r="L138" s="15"/>
    </row>
    <row r="139" spans="1:12" ht="39.75" customHeight="1">
      <c r="A139" s="110" t="s">
        <v>81</v>
      </c>
      <c r="B139" s="132" t="s">
        <v>82</v>
      </c>
      <c r="C139" s="33">
        <v>42050</v>
      </c>
      <c r="D139" s="1">
        <v>0</v>
      </c>
      <c r="E139" s="1">
        <v>0</v>
      </c>
      <c r="F139" s="1"/>
      <c r="G139" s="1"/>
      <c r="H139" s="1">
        <f aca="true" t="shared" si="15" ref="H139:H145">SUM(D139:G139)</f>
        <v>0</v>
      </c>
      <c r="I139" s="34">
        <f aca="true" t="shared" si="16" ref="I139:I145">SUM(D139:G139)/C139</f>
        <v>0</v>
      </c>
      <c r="J139" s="127" t="s">
        <v>394</v>
      </c>
      <c r="K139" s="127"/>
      <c r="L139" s="35" t="s">
        <v>73</v>
      </c>
    </row>
    <row r="140" spans="1:12" ht="39.75" customHeight="1">
      <c r="A140" s="110" t="s">
        <v>83</v>
      </c>
      <c r="B140" s="132" t="s">
        <v>84</v>
      </c>
      <c r="C140" s="33">
        <v>75400</v>
      </c>
      <c r="D140" s="1">
        <v>0</v>
      </c>
      <c r="E140" s="1">
        <v>0</v>
      </c>
      <c r="F140" s="1"/>
      <c r="G140" s="1"/>
      <c r="H140" s="1">
        <f t="shared" si="15"/>
        <v>0</v>
      </c>
      <c r="I140" s="34">
        <f t="shared" si="16"/>
        <v>0</v>
      </c>
      <c r="J140" s="127" t="s">
        <v>375</v>
      </c>
      <c r="K140" s="127"/>
      <c r="L140" s="35" t="s">
        <v>85</v>
      </c>
    </row>
    <row r="141" spans="1:12" ht="39.75" customHeight="1">
      <c r="A141" s="110" t="s">
        <v>86</v>
      </c>
      <c r="B141" s="132" t="s">
        <v>87</v>
      </c>
      <c r="C141" s="33">
        <v>63200</v>
      </c>
      <c r="D141" s="1">
        <v>0</v>
      </c>
      <c r="E141" s="1">
        <v>0</v>
      </c>
      <c r="F141" s="1"/>
      <c r="G141" s="1"/>
      <c r="H141" s="1">
        <f t="shared" si="15"/>
        <v>0</v>
      </c>
      <c r="I141" s="34">
        <f t="shared" si="16"/>
        <v>0</v>
      </c>
      <c r="J141" s="127" t="s">
        <v>375</v>
      </c>
      <c r="K141" s="127"/>
      <c r="L141" s="35" t="s">
        <v>85</v>
      </c>
    </row>
    <row r="142" spans="1:12" ht="39.75" customHeight="1">
      <c r="A142" s="110" t="s">
        <v>88</v>
      </c>
      <c r="B142" s="132" t="s">
        <v>89</v>
      </c>
      <c r="C142" s="33">
        <v>66600</v>
      </c>
      <c r="D142" s="1">
        <v>0</v>
      </c>
      <c r="E142" s="1">
        <v>0</v>
      </c>
      <c r="F142" s="42"/>
      <c r="G142" s="42"/>
      <c r="H142" s="1">
        <f t="shared" si="15"/>
        <v>0</v>
      </c>
      <c r="I142" s="34">
        <f t="shared" si="16"/>
        <v>0</v>
      </c>
      <c r="J142" s="127" t="s">
        <v>375</v>
      </c>
      <c r="K142" s="127"/>
      <c r="L142" s="14" t="s">
        <v>74</v>
      </c>
    </row>
    <row r="143" spans="1:12" ht="39.75" customHeight="1">
      <c r="A143" s="110" t="s">
        <v>90</v>
      </c>
      <c r="B143" s="132" t="s">
        <v>91</v>
      </c>
      <c r="C143" s="33">
        <v>152000</v>
      </c>
      <c r="D143" s="1">
        <v>0</v>
      </c>
      <c r="E143" s="1">
        <v>0</v>
      </c>
      <c r="F143" s="45"/>
      <c r="G143" s="45"/>
      <c r="H143" s="1">
        <f t="shared" si="15"/>
        <v>0</v>
      </c>
      <c r="I143" s="34">
        <f t="shared" si="16"/>
        <v>0</v>
      </c>
      <c r="J143" s="127" t="s">
        <v>375</v>
      </c>
      <c r="K143" s="127"/>
      <c r="L143" s="35" t="s">
        <v>92</v>
      </c>
    </row>
    <row r="144" spans="1:12" ht="39.75" customHeight="1">
      <c r="A144" s="110" t="s">
        <v>93</v>
      </c>
      <c r="B144" s="132" t="s">
        <v>94</v>
      </c>
      <c r="C144" s="33">
        <v>233000</v>
      </c>
      <c r="D144" s="1">
        <v>0</v>
      </c>
      <c r="E144" s="42">
        <v>233000</v>
      </c>
      <c r="F144" s="42"/>
      <c r="G144" s="42"/>
      <c r="H144" s="1">
        <f t="shared" si="15"/>
        <v>233000</v>
      </c>
      <c r="I144" s="34">
        <f t="shared" si="16"/>
        <v>1</v>
      </c>
      <c r="J144" s="127" t="s">
        <v>395</v>
      </c>
      <c r="K144" s="127"/>
      <c r="L144" s="35" t="s">
        <v>92</v>
      </c>
    </row>
    <row r="145" spans="1:12" ht="39.75" customHeight="1">
      <c r="A145" s="110" t="s">
        <v>95</v>
      </c>
      <c r="B145" s="132" t="s">
        <v>96</v>
      </c>
      <c r="C145" s="33">
        <v>60000</v>
      </c>
      <c r="D145" s="1">
        <v>0</v>
      </c>
      <c r="E145" s="1">
        <v>0</v>
      </c>
      <c r="F145" s="41"/>
      <c r="G145" s="41"/>
      <c r="H145" s="1">
        <f t="shared" si="15"/>
        <v>0</v>
      </c>
      <c r="I145" s="34">
        <f t="shared" si="16"/>
        <v>0</v>
      </c>
      <c r="J145" s="127" t="s">
        <v>375</v>
      </c>
      <c r="K145" s="127"/>
      <c r="L145" s="35" t="s">
        <v>97</v>
      </c>
    </row>
    <row r="146" spans="1:12" ht="16.5" customHeight="1">
      <c r="A146" s="11" t="s">
        <v>345</v>
      </c>
      <c r="B146" s="12"/>
      <c r="C146" s="18"/>
      <c r="D146" s="18"/>
      <c r="E146" s="18"/>
      <c r="F146" s="18"/>
      <c r="G146" s="18"/>
      <c r="H146" s="18"/>
      <c r="I146" s="18"/>
      <c r="J146" s="9"/>
      <c r="K146" s="10"/>
      <c r="L146" s="15"/>
    </row>
    <row r="147" spans="1:12" ht="39.75" customHeight="1">
      <c r="A147" s="165" t="s">
        <v>346</v>
      </c>
      <c r="B147" s="166"/>
      <c r="C147" s="33">
        <v>92000</v>
      </c>
      <c r="D147" s="1">
        <v>0</v>
      </c>
      <c r="E147" s="1">
        <v>0</v>
      </c>
      <c r="F147" s="1"/>
      <c r="G147" s="1"/>
      <c r="H147" s="1">
        <f aca="true" t="shared" si="17" ref="H147:H172">SUM(D147:G147)</f>
        <v>0</v>
      </c>
      <c r="I147" s="34">
        <f aca="true" t="shared" si="18" ref="I147:I172">SUM(D147:G147)/C147</f>
        <v>0</v>
      </c>
      <c r="J147" s="167" t="s">
        <v>396</v>
      </c>
      <c r="K147" s="168"/>
      <c r="L147" s="35" t="s">
        <v>347</v>
      </c>
    </row>
    <row r="148" spans="1:12" ht="39.75" customHeight="1">
      <c r="A148" s="110" t="s">
        <v>348</v>
      </c>
      <c r="B148" s="132" t="s">
        <v>349</v>
      </c>
      <c r="C148" s="33">
        <v>200000</v>
      </c>
      <c r="D148" s="1">
        <v>0</v>
      </c>
      <c r="E148" s="1">
        <v>0</v>
      </c>
      <c r="F148" s="1"/>
      <c r="G148" s="1"/>
      <c r="H148" s="1">
        <f t="shared" si="17"/>
        <v>0</v>
      </c>
      <c r="I148" s="34">
        <f t="shared" si="18"/>
        <v>0</v>
      </c>
      <c r="J148" s="167" t="s">
        <v>397</v>
      </c>
      <c r="K148" s="168"/>
      <c r="L148" s="35" t="s">
        <v>347</v>
      </c>
    </row>
    <row r="149" spans="1:12" ht="39.75" customHeight="1">
      <c r="A149" s="110" t="s">
        <v>350</v>
      </c>
      <c r="B149" s="132" t="s">
        <v>351</v>
      </c>
      <c r="C149" s="33">
        <v>200000</v>
      </c>
      <c r="D149" s="1">
        <v>0</v>
      </c>
      <c r="E149" s="1">
        <v>23032</v>
      </c>
      <c r="F149" s="1"/>
      <c r="G149" s="1"/>
      <c r="H149" s="1">
        <f t="shared" si="17"/>
        <v>23032</v>
      </c>
      <c r="I149" s="34">
        <f t="shared" si="18"/>
        <v>0.11516</v>
      </c>
      <c r="J149" s="167" t="s">
        <v>397</v>
      </c>
      <c r="K149" s="168"/>
      <c r="L149" s="35" t="s">
        <v>347</v>
      </c>
    </row>
    <row r="150" spans="1:12" ht="39.75" customHeight="1">
      <c r="A150" s="110" t="s">
        <v>352</v>
      </c>
      <c r="B150" s="132" t="s">
        <v>353</v>
      </c>
      <c r="C150" s="33">
        <v>250000</v>
      </c>
      <c r="D150" s="1">
        <v>0</v>
      </c>
      <c r="E150" s="1">
        <v>206760</v>
      </c>
      <c r="F150" s="1"/>
      <c r="G150" s="1"/>
      <c r="H150" s="1">
        <f t="shared" si="17"/>
        <v>206760</v>
      </c>
      <c r="I150" s="34">
        <f t="shared" si="18"/>
        <v>0.82704</v>
      </c>
      <c r="J150" s="167" t="s">
        <v>80</v>
      </c>
      <c r="K150" s="168"/>
      <c r="L150" s="35" t="s">
        <v>347</v>
      </c>
    </row>
    <row r="151" spans="1:12" ht="39.75" customHeight="1">
      <c r="A151" s="110" t="s">
        <v>354</v>
      </c>
      <c r="B151" s="132" t="s">
        <v>355</v>
      </c>
      <c r="C151" s="33">
        <v>200976</v>
      </c>
      <c r="D151" s="1">
        <v>1204</v>
      </c>
      <c r="E151" s="1">
        <v>23758</v>
      </c>
      <c r="F151" s="1"/>
      <c r="G151" s="1"/>
      <c r="H151" s="1">
        <f t="shared" si="17"/>
        <v>24962</v>
      </c>
      <c r="I151" s="34">
        <f t="shared" si="18"/>
        <v>0.12420388504099993</v>
      </c>
      <c r="J151" s="169" t="s">
        <v>398</v>
      </c>
      <c r="K151" s="170"/>
      <c r="L151" s="35" t="s">
        <v>347</v>
      </c>
    </row>
    <row r="152" spans="1:12" ht="39.75" customHeight="1">
      <c r="A152" s="110" t="s">
        <v>356</v>
      </c>
      <c r="B152" s="132" t="s">
        <v>357</v>
      </c>
      <c r="C152" s="33">
        <v>99500</v>
      </c>
      <c r="D152" s="1">
        <v>0</v>
      </c>
      <c r="E152" s="1">
        <v>0</v>
      </c>
      <c r="F152" s="1"/>
      <c r="G152" s="1"/>
      <c r="H152" s="1">
        <f t="shared" si="17"/>
        <v>0</v>
      </c>
      <c r="I152" s="34">
        <f t="shared" si="18"/>
        <v>0</v>
      </c>
      <c r="J152" s="167" t="s">
        <v>399</v>
      </c>
      <c r="K152" s="168"/>
      <c r="L152" s="35" t="s">
        <v>358</v>
      </c>
    </row>
    <row r="153" spans="1:12" ht="39.75" customHeight="1">
      <c r="A153" s="110" t="s">
        <v>359</v>
      </c>
      <c r="B153" s="132" t="s">
        <v>360</v>
      </c>
      <c r="C153" s="33">
        <v>179746</v>
      </c>
      <c r="D153" s="1">
        <v>0</v>
      </c>
      <c r="E153" s="1">
        <v>0</v>
      </c>
      <c r="F153" s="1"/>
      <c r="G153" s="1"/>
      <c r="H153" s="1">
        <f t="shared" si="17"/>
        <v>0</v>
      </c>
      <c r="I153" s="34">
        <f t="shared" si="18"/>
        <v>0</v>
      </c>
      <c r="J153" s="167" t="s">
        <v>397</v>
      </c>
      <c r="K153" s="168"/>
      <c r="L153" s="35" t="s">
        <v>361</v>
      </c>
    </row>
    <row r="154" spans="1:12" ht="39.75" customHeight="1">
      <c r="A154" s="110" t="s">
        <v>362</v>
      </c>
      <c r="B154" s="132" t="s">
        <v>363</v>
      </c>
      <c r="C154" s="33">
        <v>40000</v>
      </c>
      <c r="D154" s="1">
        <v>0</v>
      </c>
      <c r="E154" s="1">
        <v>0</v>
      </c>
      <c r="F154" s="1"/>
      <c r="G154" s="1"/>
      <c r="H154" s="1">
        <f t="shared" si="17"/>
        <v>0</v>
      </c>
      <c r="I154" s="34">
        <f t="shared" si="18"/>
        <v>0</v>
      </c>
      <c r="J154" s="167" t="s">
        <v>400</v>
      </c>
      <c r="K154" s="168"/>
      <c r="L154" s="35" t="s">
        <v>324</v>
      </c>
    </row>
    <row r="155" spans="1:12" ht="39.75" customHeight="1">
      <c r="A155" s="110" t="s">
        <v>364</v>
      </c>
      <c r="B155" s="132" t="s">
        <v>365</v>
      </c>
      <c r="C155" s="33">
        <v>50300</v>
      </c>
      <c r="D155" s="1">
        <v>0</v>
      </c>
      <c r="E155" s="1">
        <v>49196</v>
      </c>
      <c r="F155" s="1"/>
      <c r="G155" s="1"/>
      <c r="H155" s="1">
        <f t="shared" si="17"/>
        <v>49196</v>
      </c>
      <c r="I155" s="34">
        <f t="shared" si="18"/>
        <v>0.978051689860835</v>
      </c>
      <c r="J155" s="167" t="s">
        <v>80</v>
      </c>
      <c r="K155" s="168"/>
      <c r="L155" s="35" t="s">
        <v>85</v>
      </c>
    </row>
    <row r="156" spans="1:12" ht="39.75" customHeight="1">
      <c r="A156" s="110" t="s">
        <v>0</v>
      </c>
      <c r="B156" s="132" t="s">
        <v>1</v>
      </c>
      <c r="C156" s="33">
        <v>43200</v>
      </c>
      <c r="D156" s="1">
        <v>0</v>
      </c>
      <c r="E156" s="1">
        <v>40100</v>
      </c>
      <c r="F156" s="1"/>
      <c r="G156" s="1"/>
      <c r="H156" s="1">
        <f t="shared" si="17"/>
        <v>40100</v>
      </c>
      <c r="I156" s="34">
        <f t="shared" si="18"/>
        <v>0.9282407407407407</v>
      </c>
      <c r="J156" s="167" t="s">
        <v>401</v>
      </c>
      <c r="K156" s="168"/>
      <c r="L156" s="35" t="s">
        <v>2</v>
      </c>
    </row>
    <row r="157" spans="1:12" ht="39.75" customHeight="1">
      <c r="A157" s="110" t="s">
        <v>3</v>
      </c>
      <c r="B157" s="132" t="s">
        <v>4</v>
      </c>
      <c r="C157" s="33">
        <v>60800</v>
      </c>
      <c r="D157" s="1">
        <v>0</v>
      </c>
      <c r="E157" s="1">
        <v>0</v>
      </c>
      <c r="F157" s="1"/>
      <c r="G157" s="1"/>
      <c r="H157" s="1">
        <f t="shared" si="17"/>
        <v>0</v>
      </c>
      <c r="I157" s="34">
        <f t="shared" si="18"/>
        <v>0</v>
      </c>
      <c r="J157" s="167" t="s">
        <v>402</v>
      </c>
      <c r="K157" s="168"/>
      <c r="L157" s="35" t="s">
        <v>85</v>
      </c>
    </row>
    <row r="158" spans="1:12" ht="39.75" customHeight="1">
      <c r="A158" s="110" t="s">
        <v>5</v>
      </c>
      <c r="B158" s="132" t="s">
        <v>6</v>
      </c>
      <c r="C158" s="33">
        <v>70000</v>
      </c>
      <c r="D158" s="1">
        <v>0</v>
      </c>
      <c r="E158" s="1">
        <v>0</v>
      </c>
      <c r="F158" s="1"/>
      <c r="G158" s="1"/>
      <c r="H158" s="1">
        <f t="shared" si="17"/>
        <v>0</v>
      </c>
      <c r="I158" s="34">
        <f t="shared" si="18"/>
        <v>0</v>
      </c>
      <c r="J158" s="167" t="s">
        <v>397</v>
      </c>
      <c r="K158" s="168"/>
      <c r="L158" s="35" t="s">
        <v>7</v>
      </c>
    </row>
    <row r="159" spans="1:12" ht="39.75" customHeight="1">
      <c r="A159" s="110" t="s">
        <v>8</v>
      </c>
      <c r="B159" s="132" t="s">
        <v>9</v>
      </c>
      <c r="C159" s="33">
        <v>652000</v>
      </c>
      <c r="D159" s="1">
        <v>0</v>
      </c>
      <c r="E159" s="1">
        <v>118143</v>
      </c>
      <c r="F159" s="1"/>
      <c r="G159" s="1"/>
      <c r="H159" s="1">
        <f t="shared" si="17"/>
        <v>118143</v>
      </c>
      <c r="I159" s="34">
        <f t="shared" si="18"/>
        <v>0.18120092024539877</v>
      </c>
      <c r="J159" s="167" t="s">
        <v>397</v>
      </c>
      <c r="K159" s="168"/>
      <c r="L159" s="35" t="s">
        <v>10</v>
      </c>
    </row>
    <row r="160" spans="1:12" ht="39.75" customHeight="1">
      <c r="A160" s="110" t="s">
        <v>11</v>
      </c>
      <c r="B160" s="132" t="s">
        <v>12</v>
      </c>
      <c r="C160" s="33">
        <v>455000</v>
      </c>
      <c r="D160" s="1">
        <v>0</v>
      </c>
      <c r="E160" s="1">
        <v>108000</v>
      </c>
      <c r="F160" s="1"/>
      <c r="G160" s="1"/>
      <c r="H160" s="1">
        <f t="shared" si="17"/>
        <v>108000</v>
      </c>
      <c r="I160" s="34">
        <f t="shared" si="18"/>
        <v>0.23736263736263735</v>
      </c>
      <c r="J160" s="167" t="s">
        <v>397</v>
      </c>
      <c r="K160" s="168"/>
      <c r="L160" s="35" t="s">
        <v>10</v>
      </c>
    </row>
    <row r="161" spans="1:12" ht="39.75" customHeight="1">
      <c r="A161" s="110" t="s">
        <v>13</v>
      </c>
      <c r="B161" s="132" t="s">
        <v>14</v>
      </c>
      <c r="C161" s="33">
        <v>102600</v>
      </c>
      <c r="D161" s="1">
        <v>0</v>
      </c>
      <c r="E161" s="1">
        <v>0</v>
      </c>
      <c r="F161" s="1"/>
      <c r="G161" s="1"/>
      <c r="H161" s="1">
        <f t="shared" si="17"/>
        <v>0</v>
      </c>
      <c r="I161" s="34">
        <f t="shared" si="18"/>
        <v>0</v>
      </c>
      <c r="J161" s="167" t="s">
        <v>397</v>
      </c>
      <c r="K161" s="168"/>
      <c r="L161" s="35" t="s">
        <v>10</v>
      </c>
    </row>
    <row r="162" spans="1:12" ht="39.75" customHeight="1">
      <c r="A162" s="110" t="s">
        <v>15</v>
      </c>
      <c r="B162" s="132" t="s">
        <v>16</v>
      </c>
      <c r="C162" s="33">
        <v>428400</v>
      </c>
      <c r="D162" s="1">
        <v>0</v>
      </c>
      <c r="E162" s="1">
        <v>0</v>
      </c>
      <c r="F162" s="1"/>
      <c r="G162" s="1"/>
      <c r="H162" s="1">
        <f t="shared" si="17"/>
        <v>0</v>
      </c>
      <c r="I162" s="34">
        <f t="shared" si="18"/>
        <v>0</v>
      </c>
      <c r="J162" s="167" t="s">
        <v>397</v>
      </c>
      <c r="K162" s="168"/>
      <c r="L162" s="35" t="s">
        <v>17</v>
      </c>
    </row>
    <row r="163" spans="1:12" ht="39.75" customHeight="1">
      <c r="A163" s="110" t="s">
        <v>18</v>
      </c>
      <c r="B163" s="132" t="s">
        <v>19</v>
      </c>
      <c r="C163" s="33">
        <v>29600</v>
      </c>
      <c r="D163" s="36">
        <v>0</v>
      </c>
      <c r="E163" s="1">
        <v>0</v>
      </c>
      <c r="F163" s="42"/>
      <c r="G163" s="42"/>
      <c r="H163" s="1">
        <f t="shared" si="17"/>
        <v>0</v>
      </c>
      <c r="I163" s="34">
        <f t="shared" si="18"/>
        <v>0</v>
      </c>
      <c r="J163" s="167" t="s">
        <v>397</v>
      </c>
      <c r="K163" s="168"/>
      <c r="L163" s="35" t="s">
        <v>20</v>
      </c>
    </row>
    <row r="164" spans="1:12" ht="39.75" customHeight="1">
      <c r="A164" s="110" t="s">
        <v>21</v>
      </c>
      <c r="B164" s="132" t="s">
        <v>22</v>
      </c>
      <c r="C164" s="33">
        <v>688600</v>
      </c>
      <c r="D164" s="36">
        <v>0</v>
      </c>
      <c r="E164" s="1">
        <v>0</v>
      </c>
      <c r="F164" s="45"/>
      <c r="G164" s="45"/>
      <c r="H164" s="1">
        <f t="shared" si="17"/>
        <v>0</v>
      </c>
      <c r="I164" s="34">
        <f t="shared" si="18"/>
        <v>0</v>
      </c>
      <c r="J164" s="167" t="s">
        <v>397</v>
      </c>
      <c r="K164" s="168"/>
      <c r="L164" s="35" t="s">
        <v>23</v>
      </c>
    </row>
    <row r="165" spans="1:12" ht="39.75" customHeight="1">
      <c r="A165" s="110" t="s">
        <v>24</v>
      </c>
      <c r="B165" s="132" t="s">
        <v>25</v>
      </c>
      <c r="C165" s="33">
        <v>88500</v>
      </c>
      <c r="D165" s="42">
        <v>0</v>
      </c>
      <c r="E165" s="1">
        <v>0</v>
      </c>
      <c r="F165" s="42"/>
      <c r="G165" s="42"/>
      <c r="H165" s="1">
        <f t="shared" si="17"/>
        <v>0</v>
      </c>
      <c r="I165" s="34">
        <f t="shared" si="18"/>
        <v>0</v>
      </c>
      <c r="J165" s="167" t="s">
        <v>403</v>
      </c>
      <c r="K165" s="168"/>
      <c r="L165" s="35" t="s">
        <v>26</v>
      </c>
    </row>
    <row r="166" spans="1:12" ht="39.75" customHeight="1">
      <c r="A166" s="110" t="s">
        <v>27</v>
      </c>
      <c r="B166" s="132" t="s">
        <v>28</v>
      </c>
      <c r="C166" s="33">
        <v>104640</v>
      </c>
      <c r="D166" s="42">
        <v>0</v>
      </c>
      <c r="E166" s="1">
        <v>0</v>
      </c>
      <c r="F166" s="41"/>
      <c r="G166" s="41"/>
      <c r="H166" s="1">
        <f t="shared" si="17"/>
        <v>0</v>
      </c>
      <c r="I166" s="34">
        <f t="shared" si="18"/>
        <v>0</v>
      </c>
      <c r="J166" s="167" t="s">
        <v>404</v>
      </c>
      <c r="K166" s="168"/>
      <c r="L166" s="35" t="s">
        <v>29</v>
      </c>
    </row>
    <row r="167" spans="1:12" ht="39.75" customHeight="1">
      <c r="A167" s="171" t="s">
        <v>30</v>
      </c>
      <c r="B167" s="172"/>
      <c r="C167" s="17">
        <v>611200</v>
      </c>
      <c r="D167" s="42">
        <v>0</v>
      </c>
      <c r="E167" s="1">
        <v>0</v>
      </c>
      <c r="F167" s="41"/>
      <c r="G167" s="41"/>
      <c r="H167" s="1">
        <f t="shared" si="17"/>
        <v>0</v>
      </c>
      <c r="I167" s="34">
        <f t="shared" si="18"/>
        <v>0</v>
      </c>
      <c r="J167" s="167" t="s">
        <v>405</v>
      </c>
      <c r="K167" s="168"/>
      <c r="L167" s="13" t="s">
        <v>361</v>
      </c>
    </row>
    <row r="168" spans="1:12" ht="39.75" customHeight="1">
      <c r="A168" s="171" t="s">
        <v>31</v>
      </c>
      <c r="B168" s="172" t="s">
        <v>32</v>
      </c>
      <c r="C168" s="17">
        <v>45000</v>
      </c>
      <c r="D168" s="42">
        <v>0</v>
      </c>
      <c r="E168" s="1">
        <v>0</v>
      </c>
      <c r="F168" s="41"/>
      <c r="G168" s="41"/>
      <c r="H168" s="1">
        <f t="shared" si="17"/>
        <v>0</v>
      </c>
      <c r="I168" s="34">
        <f t="shared" si="18"/>
        <v>0</v>
      </c>
      <c r="J168" s="167" t="s">
        <v>406</v>
      </c>
      <c r="K168" s="168"/>
      <c r="L168" s="13" t="s">
        <v>361</v>
      </c>
    </row>
    <row r="169" spans="1:12" ht="39.75" customHeight="1">
      <c r="A169" s="171" t="s">
        <v>33</v>
      </c>
      <c r="B169" s="172" t="s">
        <v>34</v>
      </c>
      <c r="C169" s="17">
        <v>40000</v>
      </c>
      <c r="D169" s="42">
        <v>0</v>
      </c>
      <c r="E169" s="1">
        <v>0</v>
      </c>
      <c r="F169" s="41"/>
      <c r="G169" s="41"/>
      <c r="H169" s="1">
        <f t="shared" si="17"/>
        <v>0</v>
      </c>
      <c r="I169" s="34">
        <f t="shared" si="18"/>
        <v>0</v>
      </c>
      <c r="J169" s="167" t="s">
        <v>399</v>
      </c>
      <c r="K169" s="168"/>
      <c r="L169" s="13" t="s">
        <v>361</v>
      </c>
    </row>
    <row r="170" spans="1:12" ht="39.75" customHeight="1">
      <c r="A170" s="171" t="s">
        <v>35</v>
      </c>
      <c r="B170" s="172" t="s">
        <v>36</v>
      </c>
      <c r="C170" s="17">
        <v>40000</v>
      </c>
      <c r="D170" s="42">
        <v>0</v>
      </c>
      <c r="E170" s="1">
        <v>0</v>
      </c>
      <c r="F170" s="41"/>
      <c r="G170" s="41"/>
      <c r="H170" s="1">
        <f t="shared" si="17"/>
        <v>0</v>
      </c>
      <c r="I170" s="34">
        <f t="shared" si="18"/>
        <v>0</v>
      </c>
      <c r="J170" s="167" t="s">
        <v>397</v>
      </c>
      <c r="K170" s="168"/>
      <c r="L170" s="13" t="s">
        <v>361</v>
      </c>
    </row>
    <row r="171" spans="1:12" ht="47.25" customHeight="1">
      <c r="A171" s="175" t="s">
        <v>37</v>
      </c>
      <c r="B171" s="175"/>
      <c r="C171" s="17">
        <v>267739</v>
      </c>
      <c r="D171" s="42">
        <v>0</v>
      </c>
      <c r="E171" s="1">
        <v>0</v>
      </c>
      <c r="F171" s="41"/>
      <c r="G171" s="41"/>
      <c r="H171" s="1">
        <f t="shared" si="17"/>
        <v>0</v>
      </c>
      <c r="I171" s="34">
        <f t="shared" si="18"/>
        <v>0</v>
      </c>
      <c r="J171" s="167" t="s">
        <v>405</v>
      </c>
      <c r="K171" s="168"/>
      <c r="L171" s="13" t="s">
        <v>38</v>
      </c>
    </row>
    <row r="172" spans="1:11" ht="28.5" customHeight="1">
      <c r="A172" s="110" t="s">
        <v>319</v>
      </c>
      <c r="B172" s="111" t="s">
        <v>190</v>
      </c>
      <c r="C172" s="36">
        <v>456199</v>
      </c>
      <c r="D172" s="36">
        <v>0</v>
      </c>
      <c r="E172" s="1">
        <v>0</v>
      </c>
      <c r="F172" s="37"/>
      <c r="G172" s="37"/>
      <c r="H172" s="1">
        <f t="shared" si="17"/>
        <v>0</v>
      </c>
      <c r="I172" s="38">
        <f t="shared" si="18"/>
        <v>0</v>
      </c>
      <c r="J172" s="139"/>
      <c r="K172" s="140"/>
    </row>
    <row r="173" spans="1:12" ht="18.75" customHeight="1">
      <c r="A173" s="178" t="s">
        <v>39</v>
      </c>
      <c r="B173" s="179"/>
      <c r="C173" s="180"/>
      <c r="D173" s="181"/>
      <c r="E173" s="62"/>
      <c r="F173" s="62"/>
      <c r="G173" s="62"/>
      <c r="H173" s="62"/>
      <c r="I173" s="62"/>
      <c r="J173" s="62"/>
      <c r="K173" s="63"/>
      <c r="L173" s="15"/>
    </row>
    <row r="174" spans="1:12" ht="31.5" customHeight="1">
      <c r="A174" s="110" t="s">
        <v>40</v>
      </c>
      <c r="B174" s="132"/>
      <c r="C174" s="33">
        <v>330400</v>
      </c>
      <c r="D174" s="59">
        <v>0</v>
      </c>
      <c r="E174" s="33">
        <v>16612</v>
      </c>
      <c r="F174" s="1"/>
      <c r="G174" s="1"/>
      <c r="H174" s="1">
        <f aca="true" t="shared" si="19" ref="H174:H180">SUM(D174:G174)</f>
        <v>16612</v>
      </c>
      <c r="I174" s="34">
        <f aca="true" t="shared" si="20" ref="I174:I179">SUM(D174:G174)/C174</f>
        <v>0.05027845036319613</v>
      </c>
      <c r="J174" s="127" t="s">
        <v>375</v>
      </c>
      <c r="K174" s="127"/>
      <c r="L174" s="13" t="s">
        <v>199</v>
      </c>
    </row>
    <row r="175" spans="1:12" ht="32.25" customHeight="1">
      <c r="A175" s="110" t="s">
        <v>41</v>
      </c>
      <c r="B175" s="132" t="s">
        <v>42</v>
      </c>
      <c r="C175" s="33">
        <v>136200</v>
      </c>
      <c r="D175" s="1">
        <v>0</v>
      </c>
      <c r="E175" s="33">
        <v>0</v>
      </c>
      <c r="F175" s="1"/>
      <c r="G175" s="1"/>
      <c r="H175" s="1">
        <f t="shared" si="19"/>
        <v>0</v>
      </c>
      <c r="I175" s="34">
        <f t="shared" si="20"/>
        <v>0</v>
      </c>
      <c r="J175" s="127" t="s">
        <v>375</v>
      </c>
      <c r="K175" s="127"/>
      <c r="L175" s="13" t="s">
        <v>199</v>
      </c>
    </row>
    <row r="176" spans="1:12" ht="30" customHeight="1">
      <c r="A176" s="110" t="s">
        <v>43</v>
      </c>
      <c r="B176" s="132" t="s">
        <v>44</v>
      </c>
      <c r="C176" s="33">
        <v>5825000</v>
      </c>
      <c r="D176" s="60">
        <v>0</v>
      </c>
      <c r="E176" s="33">
        <v>465000</v>
      </c>
      <c r="F176" s="1"/>
      <c r="G176" s="1"/>
      <c r="H176" s="1">
        <f t="shared" si="19"/>
        <v>465000</v>
      </c>
      <c r="I176" s="34">
        <f t="shared" si="20"/>
        <v>0.07982832618025751</v>
      </c>
      <c r="J176" s="127" t="s">
        <v>383</v>
      </c>
      <c r="K176" s="127"/>
      <c r="L176" s="13" t="s">
        <v>199</v>
      </c>
    </row>
    <row r="177" spans="1:12" ht="31.5" customHeight="1">
      <c r="A177" s="110" t="s">
        <v>45</v>
      </c>
      <c r="B177" s="182"/>
      <c r="C177" s="17">
        <v>100000</v>
      </c>
      <c r="D177" s="1">
        <v>0</v>
      </c>
      <c r="E177" s="1">
        <v>0</v>
      </c>
      <c r="F177" s="1"/>
      <c r="G177" s="1"/>
      <c r="H177" s="1">
        <f t="shared" si="19"/>
        <v>0</v>
      </c>
      <c r="I177" s="34">
        <f t="shared" si="20"/>
        <v>0</v>
      </c>
      <c r="J177" s="127" t="s">
        <v>375</v>
      </c>
      <c r="K177" s="127"/>
      <c r="L177" s="13" t="s">
        <v>199</v>
      </c>
    </row>
    <row r="178" spans="1:12" ht="22.5" customHeight="1">
      <c r="A178" s="110" t="s">
        <v>319</v>
      </c>
      <c r="B178" s="182"/>
      <c r="C178" s="64">
        <v>17193</v>
      </c>
      <c r="D178" s="65">
        <v>0</v>
      </c>
      <c r="E178" s="65">
        <v>0</v>
      </c>
      <c r="F178" s="65"/>
      <c r="G178" s="65"/>
      <c r="H178" s="1">
        <f t="shared" si="19"/>
        <v>0</v>
      </c>
      <c r="I178" s="34">
        <f t="shared" si="20"/>
        <v>0</v>
      </c>
      <c r="J178" s="139"/>
      <c r="K178" s="140"/>
      <c r="L178" s="13" t="s">
        <v>199</v>
      </c>
    </row>
    <row r="179" spans="1:11" ht="28.5" customHeight="1">
      <c r="A179" s="149" t="s">
        <v>56</v>
      </c>
      <c r="B179" s="173"/>
      <c r="C179" s="48">
        <f>SUM(C130:C178)</f>
        <v>13224043</v>
      </c>
      <c r="D179" s="48">
        <f>SUM(D130:D178)</f>
        <v>1204</v>
      </c>
      <c r="E179" s="48">
        <f>SUM(E130:E178)</f>
        <v>1283601</v>
      </c>
      <c r="F179" s="48"/>
      <c r="G179" s="48"/>
      <c r="H179" s="48">
        <f t="shared" si="19"/>
        <v>1284805</v>
      </c>
      <c r="I179" s="40">
        <f t="shared" si="20"/>
        <v>0.0971567469948487</v>
      </c>
      <c r="J179" s="116"/>
      <c r="K179" s="116"/>
    </row>
    <row r="180" spans="1:11" ht="28.5" customHeight="1">
      <c r="A180" s="149" t="s">
        <v>46</v>
      </c>
      <c r="B180" s="174"/>
      <c r="C180" s="19">
        <f>SUM(C25,C46,C61,C66,C107,C127,C179)</f>
        <v>430371530</v>
      </c>
      <c r="D180" s="19">
        <f>SUM(D25,D46,D61,D66,D107,D127,D179)</f>
        <v>89767585</v>
      </c>
      <c r="E180" s="19">
        <f>SUM(E25,E46,E61,E66,E107,E127,E179)</f>
        <v>75311605</v>
      </c>
      <c r="F180" s="19"/>
      <c r="G180" s="19"/>
      <c r="H180" s="19">
        <f t="shared" si="19"/>
        <v>165079190</v>
      </c>
      <c r="I180" s="44">
        <f>H180/C180</f>
        <v>0.383573676446488</v>
      </c>
      <c r="J180" s="116"/>
      <c r="K180" s="116"/>
    </row>
    <row r="181" spans="1:11" ht="28.5" customHeight="1">
      <c r="A181" s="90"/>
      <c r="B181" s="91"/>
      <c r="C181" s="92"/>
      <c r="D181" s="92"/>
      <c r="E181" s="92"/>
      <c r="F181" s="92"/>
      <c r="G181" s="92"/>
      <c r="H181" s="92"/>
      <c r="I181" s="93"/>
      <c r="J181" s="94"/>
      <c r="K181" s="94"/>
    </row>
    <row r="182" spans="1:13" s="85" customFormat="1" ht="19.5">
      <c r="A182" s="67" t="s">
        <v>366</v>
      </c>
      <c r="B182" s="83"/>
      <c r="C182" s="72"/>
      <c r="D182" s="72"/>
      <c r="E182" s="72"/>
      <c r="F182" s="72"/>
      <c r="G182" s="72"/>
      <c r="H182" s="83"/>
      <c r="I182" s="72"/>
      <c r="J182" s="72"/>
      <c r="K182" s="72"/>
      <c r="L182" s="84"/>
      <c r="M182" s="84"/>
    </row>
    <row r="183" spans="1:13" s="85" customFormat="1" ht="22.5" customHeight="1">
      <c r="A183" s="117" t="s">
        <v>407</v>
      </c>
      <c r="B183" s="104"/>
      <c r="C183" s="104"/>
      <c r="D183" s="104"/>
      <c r="E183" s="104" t="s">
        <v>408</v>
      </c>
      <c r="F183" s="104"/>
      <c r="G183" s="100">
        <f>F7+F9-H180</f>
        <v>766815578</v>
      </c>
      <c r="H183" s="86" t="s">
        <v>409</v>
      </c>
      <c r="I183" s="86"/>
      <c r="J183" s="86"/>
      <c r="K183" s="86"/>
      <c r="M183" s="84"/>
    </row>
    <row r="184" spans="1:11" ht="90.75" customHeight="1">
      <c r="A184" s="108" t="s">
        <v>410</v>
      </c>
      <c r="B184" s="109"/>
      <c r="C184" s="109"/>
      <c r="D184" s="109"/>
      <c r="E184" s="109"/>
      <c r="F184" s="109"/>
      <c r="G184" s="109"/>
      <c r="H184" s="109"/>
      <c r="I184" s="109"/>
      <c r="J184" s="109"/>
      <c r="K184" s="109"/>
    </row>
    <row r="185" spans="1:13" s="85" customFormat="1" ht="26.25" customHeight="1">
      <c r="A185" s="87" t="s">
        <v>427</v>
      </c>
      <c r="B185" s="73"/>
      <c r="C185" s="73"/>
      <c r="D185" s="73"/>
      <c r="E185" s="73"/>
      <c r="F185" s="73"/>
      <c r="G185" s="73"/>
      <c r="H185" s="73"/>
      <c r="I185" s="73"/>
      <c r="J185" s="73"/>
      <c r="K185" s="73"/>
      <c r="M185" s="84"/>
    </row>
    <row r="186" spans="1:13" s="85" customFormat="1" ht="28.5" customHeight="1">
      <c r="A186" s="183" t="s">
        <v>428</v>
      </c>
      <c r="B186" s="184"/>
      <c r="C186" s="184"/>
      <c r="D186" s="184"/>
      <c r="E186" s="184"/>
      <c r="F186" s="184"/>
      <c r="G186" s="184"/>
      <c r="H186" s="184"/>
      <c r="I186" s="184"/>
      <c r="J186" s="184"/>
      <c r="K186" s="184"/>
      <c r="M186" s="84"/>
    </row>
    <row r="187" spans="1:13" s="85" customFormat="1" ht="28.5" customHeight="1">
      <c r="A187" s="184" t="s">
        <v>443</v>
      </c>
      <c r="B187" s="184"/>
      <c r="C187" s="184"/>
      <c r="D187" s="184"/>
      <c r="E187" s="184"/>
      <c r="F187" s="184"/>
      <c r="G187" s="184"/>
      <c r="H187" s="184"/>
      <c r="I187" s="184"/>
      <c r="J187" s="184"/>
      <c r="K187" s="184"/>
      <c r="M187" s="84"/>
    </row>
    <row r="188" spans="1:13" s="85" customFormat="1" ht="16.5">
      <c r="A188" s="88" t="s">
        <v>429</v>
      </c>
      <c r="B188" s="72"/>
      <c r="C188" s="89"/>
      <c r="D188" s="72"/>
      <c r="E188" s="72"/>
      <c r="F188" s="89"/>
      <c r="G188" s="72"/>
      <c r="H188" s="88" t="s">
        <v>57</v>
      </c>
      <c r="I188" s="72"/>
      <c r="J188" s="72"/>
      <c r="K188" s="72"/>
      <c r="M188" s="84"/>
    </row>
    <row r="189" spans="1:13" s="85" customFormat="1" ht="16.5">
      <c r="A189" s="88" t="s">
        <v>430</v>
      </c>
      <c r="B189" s="72"/>
      <c r="C189" s="72"/>
      <c r="D189" s="72"/>
      <c r="E189" s="75"/>
      <c r="F189" s="72"/>
      <c r="G189" s="72"/>
      <c r="H189" s="88" t="s">
        <v>58</v>
      </c>
      <c r="I189" s="72"/>
      <c r="J189" s="74"/>
      <c r="K189" s="72"/>
      <c r="M189" s="84"/>
    </row>
    <row r="190" spans="1:13" s="85" customFormat="1" ht="16.5">
      <c r="A190" s="88" t="s">
        <v>431</v>
      </c>
      <c r="B190" s="72"/>
      <c r="C190" s="72"/>
      <c r="D190" s="72"/>
      <c r="E190" s="72"/>
      <c r="F190" s="72"/>
      <c r="G190" s="72"/>
      <c r="H190" s="72"/>
      <c r="I190" s="72"/>
      <c r="J190" s="74"/>
      <c r="K190" s="72"/>
      <c r="M190" s="84"/>
    </row>
    <row r="191" spans="1:13" s="85" customFormat="1" ht="16.5">
      <c r="A191" s="72"/>
      <c r="B191" s="72"/>
      <c r="C191" s="72"/>
      <c r="D191" s="72"/>
      <c r="E191" s="72"/>
      <c r="F191" s="72"/>
      <c r="G191" s="72"/>
      <c r="H191" s="72"/>
      <c r="I191" s="72"/>
      <c r="J191" s="74"/>
      <c r="K191" s="75"/>
      <c r="M191" s="84"/>
    </row>
    <row r="192" spans="4:13" s="85" customFormat="1" ht="18.75">
      <c r="D192" s="98"/>
      <c r="M192" s="84"/>
    </row>
    <row r="193" s="85" customFormat="1" ht="16.5">
      <c r="M193" s="84"/>
    </row>
    <row r="194" s="85" customFormat="1" ht="27.75" customHeight="1">
      <c r="M194" s="84"/>
    </row>
    <row r="195" spans="1:11" ht="16.5">
      <c r="A195" s="49"/>
      <c r="B195" s="49"/>
      <c r="J195" s="77"/>
      <c r="K195" s="49"/>
    </row>
    <row r="196" spans="1:11" ht="26.25" customHeight="1">
      <c r="A196" s="50"/>
      <c r="B196" s="49"/>
      <c r="E196" s="50"/>
      <c r="J196" s="76"/>
      <c r="K196" s="49"/>
    </row>
    <row r="197" spans="1:11" ht="16.5">
      <c r="A197" s="50"/>
      <c r="B197" s="49"/>
      <c r="E197" s="50"/>
      <c r="J197" s="49"/>
      <c r="K197" s="49"/>
    </row>
    <row r="198" spans="1:11" ht="16.5">
      <c r="A198" s="88" t="s">
        <v>59</v>
      </c>
      <c r="B198" s="72"/>
      <c r="C198" s="72"/>
      <c r="D198" s="72"/>
      <c r="E198" s="72"/>
      <c r="F198" s="72"/>
      <c r="G198" s="72"/>
      <c r="H198" s="88" t="s">
        <v>60</v>
      </c>
      <c r="I198" s="72"/>
      <c r="J198" s="72"/>
      <c r="K198" s="72"/>
    </row>
    <row r="199" spans="1:11" ht="16.5">
      <c r="A199" s="88" t="s">
        <v>58</v>
      </c>
      <c r="B199" s="72"/>
      <c r="C199" s="72"/>
      <c r="D199" s="72"/>
      <c r="E199" s="72"/>
      <c r="F199" s="72"/>
      <c r="G199" s="72"/>
      <c r="H199" s="88" t="s">
        <v>411</v>
      </c>
      <c r="I199" s="72"/>
      <c r="J199" s="72"/>
      <c r="K199" s="74"/>
    </row>
    <row r="200" spans="1:11" ht="16.5">
      <c r="A200" s="185" t="s">
        <v>432</v>
      </c>
      <c r="B200" s="186"/>
      <c r="C200" s="186"/>
      <c r="D200" s="186"/>
      <c r="E200" s="186"/>
      <c r="F200" s="186"/>
      <c r="G200" s="186"/>
      <c r="H200" s="186"/>
      <c r="I200" s="186"/>
      <c r="J200" s="186"/>
      <c r="K200" s="186"/>
    </row>
    <row r="201" spans="1:11" ht="16.5">
      <c r="A201" s="49"/>
      <c r="B201" s="49"/>
      <c r="J201" s="49"/>
      <c r="K201" s="49"/>
    </row>
    <row r="202" spans="1:11" ht="16.5">
      <c r="A202" s="49"/>
      <c r="B202" s="49"/>
      <c r="J202" s="49"/>
      <c r="K202" s="49"/>
    </row>
    <row r="203" spans="1:11" ht="16.5">
      <c r="A203" s="49"/>
      <c r="B203" s="49"/>
      <c r="J203" s="49"/>
      <c r="K203" s="49"/>
    </row>
    <row r="205" spans="1:11" ht="16.5">
      <c r="A205" s="49"/>
      <c r="B205" s="49"/>
      <c r="J205" s="49"/>
      <c r="K205" s="49"/>
    </row>
    <row r="207" spans="1:11" ht="16.5" hidden="1">
      <c r="A207" s="49"/>
      <c r="B207" s="49"/>
      <c r="J207" s="49"/>
      <c r="K207" s="49"/>
    </row>
    <row r="208" spans="1:11" ht="16.5" hidden="1">
      <c r="A208" s="49"/>
      <c r="B208" s="49"/>
      <c r="J208" s="49"/>
      <c r="K208" s="49"/>
    </row>
    <row r="209" ht="16.5" hidden="1"/>
    <row r="210" spans="1:11" ht="16.5" hidden="1">
      <c r="A210" s="49"/>
      <c r="B210" s="49"/>
      <c r="J210" s="49"/>
      <c r="K210" s="49"/>
    </row>
    <row r="211" ht="16.5" hidden="1"/>
    <row r="212" spans="1:11" ht="16.5">
      <c r="A212" s="49"/>
      <c r="B212" s="49"/>
      <c r="J212" s="49"/>
      <c r="K212" s="49"/>
    </row>
    <row r="213" spans="1:11" ht="27.75" customHeight="1">
      <c r="A213" s="105" t="s">
        <v>432</v>
      </c>
      <c r="B213" s="105"/>
      <c r="C213" s="105"/>
      <c r="D213" s="105"/>
      <c r="E213" s="105"/>
      <c r="F213" s="105"/>
      <c r="G213" s="105"/>
      <c r="H213" s="105"/>
      <c r="I213" s="105"/>
      <c r="J213" s="105"/>
      <c r="K213" s="105"/>
    </row>
    <row r="214" spans="1:11" ht="16.5">
      <c r="A214" s="49"/>
      <c r="B214" s="49"/>
      <c r="J214" s="49"/>
      <c r="K214" s="49"/>
    </row>
    <row r="215" spans="1:11" ht="16.5">
      <c r="A215" s="49"/>
      <c r="B215" s="49"/>
      <c r="J215" s="49"/>
      <c r="K215" s="49"/>
    </row>
    <row r="216" spans="1:11" ht="16.5">
      <c r="A216" s="49"/>
      <c r="B216" s="49"/>
      <c r="J216" s="49"/>
      <c r="K216" s="49"/>
    </row>
    <row r="217" spans="1:11" ht="16.5">
      <c r="A217" s="49"/>
      <c r="B217" s="49"/>
      <c r="J217" s="49"/>
      <c r="K217" s="49"/>
    </row>
    <row r="218" spans="1:11" ht="16.5">
      <c r="A218" s="49"/>
      <c r="B218" s="49"/>
      <c r="J218" s="49"/>
      <c r="K218" s="49"/>
    </row>
    <row r="219" spans="1:11" ht="16.5">
      <c r="A219" s="49"/>
      <c r="B219" s="49"/>
      <c r="J219" s="49"/>
      <c r="K219" s="49"/>
    </row>
    <row r="220" spans="1:11" ht="16.5">
      <c r="A220" s="49"/>
      <c r="B220" s="49"/>
      <c r="J220" s="49"/>
      <c r="K220" s="49"/>
    </row>
    <row r="221" spans="1:11" ht="16.5">
      <c r="A221" s="49"/>
      <c r="B221" s="49"/>
      <c r="J221" s="49"/>
      <c r="K221" s="49"/>
    </row>
    <row r="222" spans="1:11" ht="16.5">
      <c r="A222" s="49"/>
      <c r="B222" s="49"/>
      <c r="J222" s="49"/>
      <c r="K222" s="49"/>
    </row>
    <row r="223" spans="1:11" ht="16.5">
      <c r="A223" s="49"/>
      <c r="B223" s="49"/>
      <c r="J223" s="49"/>
      <c r="K223" s="49"/>
    </row>
    <row r="224" spans="1:11" ht="16.5">
      <c r="A224" s="49"/>
      <c r="B224" s="49"/>
      <c r="J224" s="49"/>
      <c r="K224" s="49"/>
    </row>
    <row r="225" spans="1:11" ht="16.5">
      <c r="A225" s="49"/>
      <c r="B225" s="49"/>
      <c r="J225" s="49"/>
      <c r="K225" s="49"/>
    </row>
    <row r="226" spans="1:11" ht="16.5">
      <c r="A226" s="49"/>
      <c r="B226" s="49"/>
      <c r="J226" s="49"/>
      <c r="K226" s="49"/>
    </row>
  </sheetData>
  <mergeCells count="340">
    <mergeCell ref="A186:K186"/>
    <mergeCell ref="A187:K187"/>
    <mergeCell ref="A200:K200"/>
    <mergeCell ref="A4:K4"/>
    <mergeCell ref="A7:D7"/>
    <mergeCell ref="A8:K8"/>
    <mergeCell ref="A9:D9"/>
    <mergeCell ref="A11:K11"/>
    <mergeCell ref="A12:K12"/>
    <mergeCell ref="A178:B178"/>
    <mergeCell ref="J178:K178"/>
    <mergeCell ref="J175:K175"/>
    <mergeCell ref="A176:B176"/>
    <mergeCell ref="J176:K176"/>
    <mergeCell ref="A177:B177"/>
    <mergeCell ref="J177:K177"/>
    <mergeCell ref="A145:B145"/>
    <mergeCell ref="J145:K145"/>
    <mergeCell ref="A173:B173"/>
    <mergeCell ref="C173:D173"/>
    <mergeCell ref="A169:B169"/>
    <mergeCell ref="J169:K169"/>
    <mergeCell ref="A170:B170"/>
    <mergeCell ref="J170:K170"/>
    <mergeCell ref="A167:B167"/>
    <mergeCell ref="J167:K167"/>
    <mergeCell ref="A143:B143"/>
    <mergeCell ref="J143:K143"/>
    <mergeCell ref="A144:B144"/>
    <mergeCell ref="J144:K144"/>
    <mergeCell ref="A141:B141"/>
    <mergeCell ref="J141:K141"/>
    <mergeCell ref="A142:B142"/>
    <mergeCell ref="J142:K142"/>
    <mergeCell ref="A139:B139"/>
    <mergeCell ref="J139:K139"/>
    <mergeCell ref="A140:B140"/>
    <mergeCell ref="J140:K140"/>
    <mergeCell ref="A136:B136"/>
    <mergeCell ref="J136:K136"/>
    <mergeCell ref="A137:B137"/>
    <mergeCell ref="J137:K137"/>
    <mergeCell ref="A134:B134"/>
    <mergeCell ref="J134:K134"/>
    <mergeCell ref="A135:B135"/>
    <mergeCell ref="J135:K135"/>
    <mergeCell ref="A132:B132"/>
    <mergeCell ref="J132:K132"/>
    <mergeCell ref="A133:B133"/>
    <mergeCell ref="J133:K133"/>
    <mergeCell ref="A129:B129"/>
    <mergeCell ref="A130:B130"/>
    <mergeCell ref="J130:K130"/>
    <mergeCell ref="A131:B131"/>
    <mergeCell ref="J131:K131"/>
    <mergeCell ref="A179:B179"/>
    <mergeCell ref="J179:K179"/>
    <mergeCell ref="A180:B180"/>
    <mergeCell ref="A171:B171"/>
    <mergeCell ref="J171:K171"/>
    <mergeCell ref="A172:B172"/>
    <mergeCell ref="J172:K172"/>
    <mergeCell ref="A174:B174"/>
    <mergeCell ref="J174:K174"/>
    <mergeCell ref="A175:B175"/>
    <mergeCell ref="A168:B168"/>
    <mergeCell ref="J168:K168"/>
    <mergeCell ref="A165:B165"/>
    <mergeCell ref="J165:K165"/>
    <mergeCell ref="A166:B166"/>
    <mergeCell ref="J166:K166"/>
    <mergeCell ref="A163:B163"/>
    <mergeCell ref="J163:K163"/>
    <mergeCell ref="A164:B164"/>
    <mergeCell ref="J164:K164"/>
    <mergeCell ref="A161:B161"/>
    <mergeCell ref="J161:K161"/>
    <mergeCell ref="A162:B162"/>
    <mergeCell ref="J162:K162"/>
    <mergeCell ref="A159:B159"/>
    <mergeCell ref="J159:K159"/>
    <mergeCell ref="A160:B160"/>
    <mergeCell ref="J160:K160"/>
    <mergeCell ref="A157:B157"/>
    <mergeCell ref="J157:K157"/>
    <mergeCell ref="A158:B158"/>
    <mergeCell ref="J158:K158"/>
    <mergeCell ref="A155:B155"/>
    <mergeCell ref="J155:K155"/>
    <mergeCell ref="A156:B156"/>
    <mergeCell ref="J156:K156"/>
    <mergeCell ref="A153:B153"/>
    <mergeCell ref="J153:K153"/>
    <mergeCell ref="A154:B154"/>
    <mergeCell ref="J154:K154"/>
    <mergeCell ref="A151:B151"/>
    <mergeCell ref="J151:K151"/>
    <mergeCell ref="A152:B152"/>
    <mergeCell ref="J152:K152"/>
    <mergeCell ref="A149:B149"/>
    <mergeCell ref="J149:K149"/>
    <mergeCell ref="A150:B150"/>
    <mergeCell ref="J150:K150"/>
    <mergeCell ref="A147:B147"/>
    <mergeCell ref="J147:K147"/>
    <mergeCell ref="A148:B148"/>
    <mergeCell ref="J148:K148"/>
    <mergeCell ref="A127:B127"/>
    <mergeCell ref="J127:K127"/>
    <mergeCell ref="A128:B128"/>
    <mergeCell ref="C128:K128"/>
    <mergeCell ref="A125:B125"/>
    <mergeCell ref="J125:K125"/>
    <mergeCell ref="A126:B126"/>
    <mergeCell ref="J126:K126"/>
    <mergeCell ref="A123:B123"/>
    <mergeCell ref="J123:K123"/>
    <mergeCell ref="A124:B124"/>
    <mergeCell ref="J124:K124"/>
    <mergeCell ref="A121:B121"/>
    <mergeCell ref="J121:K121"/>
    <mergeCell ref="A122:B122"/>
    <mergeCell ref="J122:K122"/>
    <mergeCell ref="A119:B119"/>
    <mergeCell ref="J119:K119"/>
    <mergeCell ref="A120:B120"/>
    <mergeCell ref="J120:K120"/>
    <mergeCell ref="A117:B117"/>
    <mergeCell ref="J117:K117"/>
    <mergeCell ref="A118:B118"/>
    <mergeCell ref="J118:K118"/>
    <mergeCell ref="A115:B115"/>
    <mergeCell ref="J115:K115"/>
    <mergeCell ref="A116:B116"/>
    <mergeCell ref="J116:K116"/>
    <mergeCell ref="A113:B113"/>
    <mergeCell ref="J113:K113"/>
    <mergeCell ref="A114:B114"/>
    <mergeCell ref="J114:K114"/>
    <mergeCell ref="A111:B111"/>
    <mergeCell ref="J111:K111"/>
    <mergeCell ref="A112:B112"/>
    <mergeCell ref="J112:K112"/>
    <mergeCell ref="A108:K108"/>
    <mergeCell ref="A109:B109"/>
    <mergeCell ref="J109:K109"/>
    <mergeCell ref="A110:B110"/>
    <mergeCell ref="J110:K110"/>
    <mergeCell ref="A106:B106"/>
    <mergeCell ref="J106:K106"/>
    <mergeCell ref="A107:B107"/>
    <mergeCell ref="J107:K107"/>
    <mergeCell ref="A104:B104"/>
    <mergeCell ref="J104:K104"/>
    <mergeCell ref="A105:B105"/>
    <mergeCell ref="J105:K105"/>
    <mergeCell ref="A102:B102"/>
    <mergeCell ref="J102:K102"/>
    <mergeCell ref="A103:B103"/>
    <mergeCell ref="J103:K103"/>
    <mergeCell ref="A100:B100"/>
    <mergeCell ref="J100:K100"/>
    <mergeCell ref="A101:B101"/>
    <mergeCell ref="J101:K101"/>
    <mergeCell ref="A98:B98"/>
    <mergeCell ref="J98:K98"/>
    <mergeCell ref="A99:B99"/>
    <mergeCell ref="J99:K99"/>
    <mergeCell ref="A96:B96"/>
    <mergeCell ref="J96:K96"/>
    <mergeCell ref="A97:B97"/>
    <mergeCell ref="J97:K97"/>
    <mergeCell ref="A94:B94"/>
    <mergeCell ref="J94:K94"/>
    <mergeCell ref="A95:B95"/>
    <mergeCell ref="J95:K95"/>
    <mergeCell ref="A92:B92"/>
    <mergeCell ref="J92:K92"/>
    <mergeCell ref="A93:B93"/>
    <mergeCell ref="J93:K93"/>
    <mergeCell ref="A90:B90"/>
    <mergeCell ref="J90:K90"/>
    <mergeCell ref="A91:B91"/>
    <mergeCell ref="J91:K91"/>
    <mergeCell ref="A88:B88"/>
    <mergeCell ref="J88:K88"/>
    <mergeCell ref="A89:B89"/>
    <mergeCell ref="J89:K89"/>
    <mergeCell ref="A86:B86"/>
    <mergeCell ref="J86:K86"/>
    <mergeCell ref="A87:B87"/>
    <mergeCell ref="J87:K87"/>
    <mergeCell ref="A84:B84"/>
    <mergeCell ref="J84:K84"/>
    <mergeCell ref="A85:B85"/>
    <mergeCell ref="J85:K85"/>
    <mergeCell ref="A82:B82"/>
    <mergeCell ref="J82:K82"/>
    <mergeCell ref="A83:B83"/>
    <mergeCell ref="J83:K83"/>
    <mergeCell ref="A80:B80"/>
    <mergeCell ref="J80:K80"/>
    <mergeCell ref="A81:B81"/>
    <mergeCell ref="J81:K81"/>
    <mergeCell ref="A78:B78"/>
    <mergeCell ref="J78:K78"/>
    <mergeCell ref="A79:B79"/>
    <mergeCell ref="J79:K79"/>
    <mergeCell ref="A76:B76"/>
    <mergeCell ref="J76:K76"/>
    <mergeCell ref="A77:B77"/>
    <mergeCell ref="J77:K77"/>
    <mergeCell ref="A74:B74"/>
    <mergeCell ref="J74:K74"/>
    <mergeCell ref="A75:B75"/>
    <mergeCell ref="J75:K75"/>
    <mergeCell ref="A72:B72"/>
    <mergeCell ref="J72:K72"/>
    <mergeCell ref="A73:B73"/>
    <mergeCell ref="J73:K73"/>
    <mergeCell ref="A70:B70"/>
    <mergeCell ref="J70:K70"/>
    <mergeCell ref="A71:B71"/>
    <mergeCell ref="J71:K71"/>
    <mergeCell ref="A68:B68"/>
    <mergeCell ref="J68:K68"/>
    <mergeCell ref="A69:B69"/>
    <mergeCell ref="J69:K69"/>
    <mergeCell ref="A65:B65"/>
    <mergeCell ref="J65:K65"/>
    <mergeCell ref="A66:B66"/>
    <mergeCell ref="A67:B67"/>
    <mergeCell ref="C67:K67"/>
    <mergeCell ref="A62:K62"/>
    <mergeCell ref="A63:B63"/>
    <mergeCell ref="J63:K63"/>
    <mergeCell ref="A64:B64"/>
    <mergeCell ref="J64:K64"/>
    <mergeCell ref="A59:B59"/>
    <mergeCell ref="J59:K59"/>
    <mergeCell ref="A61:B61"/>
    <mergeCell ref="J61:K61"/>
    <mergeCell ref="A57:B57"/>
    <mergeCell ref="J57:K57"/>
    <mergeCell ref="A58:B58"/>
    <mergeCell ref="J58:K58"/>
    <mergeCell ref="A55:B55"/>
    <mergeCell ref="J55:K55"/>
    <mergeCell ref="A56:B56"/>
    <mergeCell ref="J56:K56"/>
    <mergeCell ref="A53:B53"/>
    <mergeCell ref="J53:K53"/>
    <mergeCell ref="A54:B54"/>
    <mergeCell ref="J54:K54"/>
    <mergeCell ref="A51:B51"/>
    <mergeCell ref="J51:K51"/>
    <mergeCell ref="A52:B52"/>
    <mergeCell ref="J52:K52"/>
    <mergeCell ref="A48:K48"/>
    <mergeCell ref="A49:B49"/>
    <mergeCell ref="J49:K49"/>
    <mergeCell ref="A50:B50"/>
    <mergeCell ref="J50:K50"/>
    <mergeCell ref="J24:K24"/>
    <mergeCell ref="J42:K42"/>
    <mergeCell ref="J25:K25"/>
    <mergeCell ref="J27:K27"/>
    <mergeCell ref="J29:K29"/>
    <mergeCell ref="J36:K36"/>
    <mergeCell ref="J37:K37"/>
    <mergeCell ref="J38:K38"/>
    <mergeCell ref="J33:K33"/>
    <mergeCell ref="J34:K34"/>
    <mergeCell ref="J46:K46"/>
    <mergeCell ref="A43:B43"/>
    <mergeCell ref="J41:K41"/>
    <mergeCell ref="A44:B44"/>
    <mergeCell ref="A46:B46"/>
    <mergeCell ref="A45:B45"/>
    <mergeCell ref="A41:B41"/>
    <mergeCell ref="J44:K44"/>
    <mergeCell ref="J43:K43"/>
    <mergeCell ref="J45:K45"/>
    <mergeCell ref="A23:B23"/>
    <mergeCell ref="A18:B18"/>
    <mergeCell ref="A19:B19"/>
    <mergeCell ref="A30:B30"/>
    <mergeCell ref="A27:B27"/>
    <mergeCell ref="A24:B24"/>
    <mergeCell ref="A20:B20"/>
    <mergeCell ref="A35:B35"/>
    <mergeCell ref="A42:B42"/>
    <mergeCell ref="A39:B39"/>
    <mergeCell ref="A21:B21"/>
    <mergeCell ref="A38:B38"/>
    <mergeCell ref="A37:B37"/>
    <mergeCell ref="A34:B34"/>
    <mergeCell ref="A36:B36"/>
    <mergeCell ref="A31:B31"/>
    <mergeCell ref="A22:B22"/>
    <mergeCell ref="A33:B33"/>
    <mergeCell ref="A25:B25"/>
    <mergeCell ref="A40:B40"/>
    <mergeCell ref="J40:K40"/>
    <mergeCell ref="J35:K35"/>
    <mergeCell ref="J39:K39"/>
    <mergeCell ref="A29:B29"/>
    <mergeCell ref="A28:B28"/>
    <mergeCell ref="A32:B32"/>
    <mergeCell ref="A26:K26"/>
    <mergeCell ref="J28:K28"/>
    <mergeCell ref="J30:K30"/>
    <mergeCell ref="J31:K31"/>
    <mergeCell ref="J32:K32"/>
    <mergeCell ref="J18:K18"/>
    <mergeCell ref="J19:K19"/>
    <mergeCell ref="J20:K20"/>
    <mergeCell ref="J23:K23"/>
    <mergeCell ref="J21:K21"/>
    <mergeCell ref="J22:K22"/>
    <mergeCell ref="A17:B17"/>
    <mergeCell ref="J17:K17"/>
    <mergeCell ref="A15:K15"/>
    <mergeCell ref="J16:K16"/>
    <mergeCell ref="A16:B16"/>
    <mergeCell ref="A1:K1"/>
    <mergeCell ref="A14:B14"/>
    <mergeCell ref="J14:K14"/>
    <mergeCell ref="A3:K3"/>
    <mergeCell ref="A2:K2"/>
    <mergeCell ref="E183:F183"/>
    <mergeCell ref="A213:K213"/>
    <mergeCell ref="A47:B47"/>
    <mergeCell ref="J47:K47"/>
    <mergeCell ref="A184:K184"/>
    <mergeCell ref="A60:B60"/>
    <mergeCell ref="J60:K60"/>
    <mergeCell ref="J66:K66"/>
    <mergeCell ref="J180:K180"/>
    <mergeCell ref="A183:D183"/>
  </mergeCells>
  <printOptions horizontalCentered="1" verticalCentered="1"/>
  <pageMargins left="0.15748031496062992" right="0" top="0.1968503937007874" bottom="0.3937007874015748" header="0.1968503937007874" footer="0"/>
  <pageSetup horizontalDpi="600" verticalDpi="600" orientation="landscape" paperSize="9" scale="8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29112</cp:lastModifiedBy>
  <cp:lastPrinted>2014-11-03T03:02:54Z</cp:lastPrinted>
  <dcterms:created xsi:type="dcterms:W3CDTF">2013-05-16T05:47:59Z</dcterms:created>
  <dcterms:modified xsi:type="dcterms:W3CDTF">2014-11-13T03:21:20Z</dcterms:modified>
  <cp:category/>
  <cp:version/>
  <cp:contentType/>
  <cp:contentStatus/>
</cp:coreProperties>
</file>