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1"/>
  </bookViews>
  <sheets>
    <sheet name="Sheet2" sheetId="1" r:id="rId1"/>
    <sheet name="Sheet1" sheetId="2" r:id="rId2"/>
  </sheets>
  <definedNames>
    <definedName name="_xlnm.Print_Area" localSheetId="1">'Sheet1'!$A$1:$H$211</definedName>
    <definedName name="_xlnm.Print_Titles" localSheetId="1">'Sheet1'!$18:$18</definedName>
  </definedNames>
  <calcPr fullCalcOnLoad="1"/>
</workbook>
</file>

<file path=xl/sharedStrings.xml><?xml version="1.0" encoding="utf-8"?>
<sst xmlns="http://schemas.openxmlformats.org/spreadsheetml/2006/main" count="553" uniqueCount="338">
  <si>
    <t>元。</t>
  </si>
  <si>
    <t>本年度預算數</t>
  </si>
  <si>
    <t>本季執行數</t>
  </si>
  <si>
    <t>（四）社會救助</t>
  </si>
  <si>
    <t>（六）其他福利</t>
  </si>
  <si>
    <t>社團法人雲林縣兒童福利發展協會</t>
  </si>
  <si>
    <t>雲林縣老人會</t>
  </si>
  <si>
    <r>
      <t>雲林縣政府</t>
    </r>
    <r>
      <rPr>
        <sz val="18"/>
        <color indexed="8"/>
        <rFont val="標楷體"/>
        <family val="4"/>
      </rPr>
      <t xml:space="preserve">
公益彩券盈餘分配辦理社會福利及慈善事業情形季報表
  </t>
    </r>
  </si>
  <si>
    <t xml:space="preserve">中華民國 100 年7月份至 9月份（ 100 年度第3季） </t>
  </si>
  <si>
    <t>一、本年度公益彩券盈餘分配管理方式：□基金管理■收支並列□其他：   。</t>
  </si>
  <si>
    <t>二、本年度第三季，彩券盈餘分配數為80,589,627元。</t>
  </si>
  <si>
    <t xml:space="preserve">   註:公彩盈餘分配款為:</t>
  </si>
  <si>
    <t xml:space="preserve">    7月份撥入公彩22,000,894  +運彩   220,882 =22,221,776</t>
  </si>
  <si>
    <t xml:space="preserve">    8月份撥入公彩32,414,286+ 運彩   221,603 =32,635,889</t>
  </si>
  <si>
    <t xml:space="preserve">   9月份撥入公彩25,489,377  +運彩   242,585 =25,731,962</t>
  </si>
  <si>
    <t>三、截至去年度12月底止，公益彩券盈餘分配待運用數為</t>
  </si>
  <si>
    <t xml:space="preserve">(a) </t>
  </si>
  <si>
    <t>元。</t>
  </si>
  <si>
    <t>（二）處理情形：保留預算至100年度繼續執行。</t>
  </si>
  <si>
    <t>四、本年度1月起至本季截止，累計公益彩券盈餘分配數為</t>
  </si>
  <si>
    <t xml:space="preserve">(b) </t>
  </si>
  <si>
    <t>五、本年度公益彩券盈餘分配預算編列情形：</t>
  </si>
  <si>
    <r>
      <t>（一）歲入預算原編</t>
    </r>
    <r>
      <rPr>
        <u val="single"/>
        <sz val="12"/>
        <color indexed="8"/>
        <rFont val="標楷體"/>
        <family val="4"/>
      </rPr>
      <t xml:space="preserve"> 222,577,000元</t>
    </r>
    <r>
      <rPr>
        <sz val="12"/>
        <color indexed="8"/>
        <rFont val="標楷體"/>
        <family val="4"/>
      </rPr>
      <t>，追加減</t>
    </r>
    <r>
      <rPr>
        <u val="single"/>
        <sz val="12"/>
        <color indexed="8"/>
        <rFont val="標楷體"/>
        <family val="4"/>
      </rPr>
      <t xml:space="preserve"> 0 </t>
    </r>
    <r>
      <rPr>
        <sz val="12"/>
        <color indexed="8"/>
        <rFont val="標楷體"/>
        <family val="4"/>
      </rPr>
      <t xml:space="preserve">元，合計 </t>
    </r>
    <r>
      <rPr>
        <u val="single"/>
        <sz val="12"/>
        <color indexed="8"/>
        <rFont val="標楷體"/>
        <family val="4"/>
      </rPr>
      <t xml:space="preserve"> 222,577,000</t>
    </r>
    <r>
      <rPr>
        <sz val="12"/>
        <color indexed="8"/>
        <rFont val="標楷體"/>
        <family val="4"/>
      </rPr>
      <t xml:space="preserve"> 元。</t>
    </r>
  </si>
  <si>
    <r>
      <t>（二）歲出預算原編</t>
    </r>
    <r>
      <rPr>
        <u val="single"/>
        <sz val="12"/>
        <color indexed="8"/>
        <rFont val="標楷體"/>
        <family val="4"/>
      </rPr>
      <t xml:space="preserve"> 222,577,000 </t>
    </r>
    <r>
      <rPr>
        <sz val="12"/>
        <color indexed="8"/>
        <rFont val="標楷體"/>
        <family val="4"/>
      </rPr>
      <t>元，追加減</t>
    </r>
    <r>
      <rPr>
        <u val="single"/>
        <sz val="12"/>
        <color indexed="8"/>
        <rFont val="標楷體"/>
        <family val="4"/>
      </rPr>
      <t xml:space="preserve"> 0 </t>
    </r>
    <r>
      <rPr>
        <sz val="12"/>
        <color indexed="8"/>
        <rFont val="標楷體"/>
        <family val="4"/>
      </rPr>
      <t>元，合計</t>
    </r>
    <r>
      <rPr>
        <u val="single"/>
        <sz val="12"/>
        <color indexed="8"/>
        <rFont val="標楷體"/>
        <family val="4"/>
      </rPr>
      <t xml:space="preserve"> 222,577,000</t>
    </r>
    <r>
      <rPr>
        <sz val="12"/>
        <color indexed="8"/>
        <rFont val="標楷體"/>
        <family val="4"/>
      </rPr>
      <t>元。</t>
    </r>
  </si>
  <si>
    <t>六、公益彩券盈餘保留數及待運用數：46,663,691元  保留數及待運用數執行數21,823,103元</t>
  </si>
  <si>
    <t>七、公益彩券盈餘分配之執行數：                          單位：新台幣元</t>
  </si>
  <si>
    <t>福利類別及
項目</t>
  </si>
  <si>
    <t>本年度1月起至本季截止累計執行數</t>
  </si>
  <si>
    <t>執行率</t>
  </si>
  <si>
    <t>執行情況</t>
  </si>
  <si>
    <t>經費</t>
  </si>
  <si>
    <t>提案
單位</t>
  </si>
  <si>
    <t>（一）兒童及少年福利</t>
  </si>
  <si>
    <t>1.96年發展遲緩兒融合托育推動計畫</t>
  </si>
  <si>
    <t>執行完畢結案。</t>
  </si>
  <si>
    <t>保留數</t>
  </si>
  <si>
    <t>2.99年雲林縣政府辦理發展遲緩兒童早期療育費用補助實施計畫</t>
  </si>
  <si>
    <t>3.99年度雲林縣政府發展遲緩兒童早期療育沿海日間托育中心設施設備及勞務委託計畫</t>
  </si>
  <si>
    <t>執行中。</t>
  </si>
  <si>
    <t>4.親親我的寶貝-親職教育系列活動</t>
  </si>
  <si>
    <t>已結案</t>
  </si>
  <si>
    <t>社團法人雲林縣兒童少年福利保護協會</t>
  </si>
  <si>
    <t>5.雲林縣目睹暴力兒童及少年個案處遇服務</t>
  </si>
  <si>
    <t>財團法人
雲林縣雲
萱婦幼文
教基金會</t>
  </si>
  <si>
    <t>6.雲林縣政府發展遲緩兒童學雜費用補助計畫</t>
  </si>
  <si>
    <t>由以前年度待運用數支應4,140,000元</t>
  </si>
  <si>
    <t>雲林縣政府</t>
  </si>
  <si>
    <t>7.安溪99年兒童暑期才藝研習營-偏遠地區弱勢家庭子女生活休閒輔導活動</t>
  </si>
  <si>
    <t>由以前年度待運用數支應184,000元</t>
  </si>
  <si>
    <t>雲林縣
虎尾鎮
安溪社
區發展
協會</t>
  </si>
  <si>
    <t xml:space="preserve">8.雲林縣兒童少年兩性關係及性教育校園宣導活動 </t>
  </si>
  <si>
    <t>社團法人雲林縣兒童福利發展協會</t>
  </si>
  <si>
    <t>9.100年雲林縣政府辦理發展遲緩兒童早期療育費用補助實施計畫</t>
  </si>
  <si>
    <t>辦理中。</t>
  </si>
  <si>
    <t>10.雲林縣100年
度發展遲緩兒童融合托育推動計畫</t>
  </si>
  <si>
    <t>11.雲林縣發展
遲緩兒童早期療育服務宣導及弱勢家庭療育強化計畫</t>
  </si>
  <si>
    <t>財團法人台灣兒童暨家庭扶助基金會雲林分事務所</t>
  </si>
  <si>
    <t>12.縣長爺講古-細說兒少人身安全維護</t>
  </si>
  <si>
    <t>社團法人
雲林縣婦幼關懷協會</t>
  </si>
  <si>
    <t>13.維護兒童人
權，你我動起來－雲林縣兒童人權宣導活動</t>
  </si>
  <si>
    <t>14.繪聲繪影－
兒童少年閱聽權益宣導</t>
  </si>
  <si>
    <t>已執行完畢辦理核銷中</t>
  </si>
  <si>
    <t>社團法人
雲林縣照顧服務發展協會</t>
  </si>
  <si>
    <t>15.笨港文化
傳承之旅</t>
  </si>
  <si>
    <t>16.給孩子一個
良好受教未來-探討孩童受教權利</t>
  </si>
  <si>
    <t>社團法人
雲林縣飛耀青年發展協會</t>
  </si>
  <si>
    <t>17.青春飛翔暑
期探索之旅</t>
  </si>
  <si>
    <t>18.弱勢家庭青少年勵志宣導－汪洋中的一條船及飛耀希望－兒
童及少年社會參與權宣導</t>
  </si>
  <si>
    <t>尚未開辦</t>
  </si>
  <si>
    <t>社團法人雲林縣飛耀青年發展協會</t>
  </si>
  <si>
    <t>小計</t>
  </si>
  <si>
    <t>(二）婦女福利</t>
  </si>
  <si>
    <t>1.98年度雲林縣(虎尾區)外籍配偶輔導服務及支持網絡建立</t>
  </si>
  <si>
    <t>已執行完畢</t>
  </si>
  <si>
    <t>2.98年雲林縣北港區單親家庭服務網絡工作站</t>
  </si>
  <si>
    <t>3.雲林縣婦幼福利活動計畫</t>
  </si>
  <si>
    <t>由以前年度待運用數支應1,000,000元</t>
  </si>
  <si>
    <t>4.99年雲林縣外籍配偶家庭社區關懷服務工作及資源連結</t>
  </si>
  <si>
    <t>5.99年「單親旅行-用愛畫圓」單親家庭資源服務網站</t>
  </si>
  <si>
    <t>6.99年雲林縣北區單親外籍配偶家庭個案管理服務方案</t>
  </si>
  <si>
    <t>雲林縣新知婦女協會</t>
  </si>
  <si>
    <t>7.99年新移民生活亮起來之社區化、社團化與文化交流</t>
  </si>
  <si>
    <t>已執行完畢。</t>
  </si>
  <si>
    <t>社團法人雲林縣社會關懷協會</t>
  </si>
  <si>
    <t>8.99年袋鼠與企鵝的家-雲林縣單親家庭網絡補給站-轉角遇到愛，寶貝我的家</t>
  </si>
  <si>
    <t>社團法人雲林婦幼關懷協會</t>
  </si>
  <si>
    <t>9.99年雲林縣北港區單親家庭服務網絡工作站</t>
  </si>
  <si>
    <t>社團法人雲林縣婦女發展協會</t>
  </si>
  <si>
    <t>10.99年「大野狼，我不是你的小紅帽」性侵害防治宣導計畫</t>
  </si>
  <si>
    <t>執行完畢辦理核銷。</t>
  </si>
  <si>
    <t>雲林縣鄉土發展協會</t>
  </si>
  <si>
    <t>11.太陽花單親爸爸社會福利暨權益宣導活動</t>
  </si>
  <si>
    <t>由以前年度待運用數支應133,920元</t>
  </si>
  <si>
    <t>12.北港單親工作站－單親弱勢家庭兒童及少年照顧服務方案計畫</t>
  </si>
  <si>
    <t>由以前年度待運用數支應275,650元</t>
  </si>
  <si>
    <t>財團法
人雲林
縣雲萱
婦幼文
教基金
會</t>
  </si>
  <si>
    <t>13.雲林縣兩性關係諮詢及未婚懷孕處遇服務方案</t>
  </si>
  <si>
    <t>由以前年度待運用數支應82,100元</t>
  </si>
  <si>
    <t>雲林縣
鄉土發
展協會</t>
  </si>
  <si>
    <t>14.「異愛、剪愛」99年雲林縣居家美服務暨推動公益義剪服務計畫</t>
  </si>
  <si>
    <t>15.99年雲林縣家庭暴力被害人垂直整合服務方案外聘督導計畫</t>
  </si>
  <si>
    <t>執行完畢核銷中。</t>
  </si>
  <si>
    <t>由以前年度待運用數支應64,392元</t>
  </si>
  <si>
    <t>16.成年女性照顧者支持計畫</t>
  </si>
  <si>
    <t>社團法人雲林縣社會保障協會</t>
  </si>
  <si>
    <t>17.雲林縣100年
婦女節慶祝大會暨表揚『優質婦女』活動</t>
  </si>
  <si>
    <t>18.雲林縣單親家庭
親子關係成長營</t>
  </si>
  <si>
    <t>社團法人雲林縣社會福利工作協會</t>
  </si>
  <si>
    <t>19.守護單親不孤單</t>
  </si>
  <si>
    <t>計畫辦理中</t>
  </si>
  <si>
    <t>社團法人
雲林縣婦女發展協會</t>
  </si>
  <si>
    <t>20.幸福雲林-單親家庭服務支持方案</t>
  </si>
  <si>
    <t>社團法人雲林縣婦女保護會</t>
  </si>
  <si>
    <t>21.100年度北港單親工作站-單親弱勢家庭兒童及少年照顧服務方案計畫</t>
  </si>
  <si>
    <t>社團法人雲林縣鄉土發展協會</t>
  </si>
  <si>
    <t>22.100年雲林縣北區外籍配偶單親家庭個案管理服務方案</t>
  </si>
  <si>
    <t>社團法人
雲林縣社會關懷協會</t>
  </si>
  <si>
    <t>23.在地人ㄟ-開心農場</t>
  </si>
  <si>
    <t>社團法人雲林縣手工藝術協會</t>
  </si>
  <si>
    <t>24.100年雲林縣北港區單親家庭服務網絡工作站</t>
  </si>
  <si>
    <t>25.『100年雲林縣北區外籍配偶家庭社區關懷服務工作及資源連結計畫』</t>
  </si>
  <si>
    <t>26.「100年斗六區雲林縣新移民家庭社區關懷服務工作及資源連結個案服務計畫」</t>
  </si>
  <si>
    <t>財團法人雲林縣雲萱婦幼文教基金會</t>
  </si>
  <si>
    <t>27.「100年斗南
區雲林縣新移民家庭社區關懷服務工作及資源連結個案服務計畫」</t>
  </si>
  <si>
    <t>財團法人
雲林縣雲萱婦幼文教基金會</t>
  </si>
  <si>
    <t>28.「100年雲林縣外籍配偶家庭社區關懷服務工作及資源連結計畫-『虎尾區』」</t>
  </si>
  <si>
    <t>社團法人雲林縣全人關懷協會</t>
  </si>
  <si>
    <t>29.「100年雲林縣外籍配偶家庭社區關懷服務工作及資源連結計畫」</t>
  </si>
  <si>
    <t>30.『「異愛、剪愛」100年雲林縣居家美髮服務暨推動公益服務計畫』</t>
  </si>
  <si>
    <t>31.100年慶祝母親節活動-表揚外籍配偶模範婆媳</t>
  </si>
  <si>
    <t>社團法人
雲林縣越南同鄉權益協進會</t>
  </si>
  <si>
    <t>32.100年雲林新移民多元文化嘉年華</t>
  </si>
  <si>
    <t>社團法人雲林縣越南同鄉權益協進會</t>
  </si>
  <si>
    <t>33.100年度新住
民電腦進階課程研習</t>
  </si>
  <si>
    <t>社團法人雲林縣照顧服務發展協會</t>
  </si>
  <si>
    <t>34.在地人ㄟ單親日常營運／愛ㄟ故事</t>
  </si>
  <si>
    <t>35.守護單親﹒攜手計畫</t>
  </si>
  <si>
    <t>36.100年 4–12月雲林縣北港區單親家庭服務網路工作站</t>
  </si>
  <si>
    <t>37.100年生命勇士熱血ONLINE國中生成長營活動</t>
  </si>
  <si>
    <t>38.100年雲林家扶中心–停看聽小超人之旅</t>
  </si>
  <si>
    <t>39.雲林縣青少年職場探索營</t>
  </si>
  <si>
    <t>40.100年度雲林縣北港區單親家庭服務網路工作站–婦女福利成長講座</t>
  </si>
  <si>
    <t>41.關懷雲林縣男性單親家庭個案管理服務方案</t>
  </si>
  <si>
    <t>財團法人雲林縣雲萱基金會</t>
  </si>
  <si>
    <t>42.100年度男性單親社會福利暨權益下鄉巡迴宣導活動</t>
  </si>
  <si>
    <t>43.「友好社區多元婚姻文化一家親話劇宣導活動」</t>
  </si>
  <si>
    <t>44.「2011飛越南洋–雲林之夜大FunSong」</t>
  </si>
  <si>
    <t>47.【雲林ㄟ庄腳】100年度雲林縣社區民俗技藝團對觀摩</t>
  </si>
  <si>
    <t>37.寵愛一生社區睦鄰活動</t>
  </si>
  <si>
    <t>雲林縣新知婦女會</t>
  </si>
  <si>
    <t>（三）老人福利</t>
  </si>
  <si>
    <t>1.雲林縣98年度日間照顧服務擴充計畫</t>
  </si>
  <si>
    <t>本案尚在執行中。</t>
  </si>
  <si>
    <t>2.老人福利暨志願服務推展計畫</t>
  </si>
  <si>
    <t>由以前待運用數支應2,000,000元</t>
  </si>
  <si>
    <t>3.補助雲林縣縣內20鄉鎮市老人會99年度辦理各項重陽敬老活動</t>
  </si>
  <si>
    <t>已執行完畢結案。</t>
  </si>
  <si>
    <t>4.購買電腦及週邊設備</t>
  </si>
  <si>
    <t>由以前年度待運用數支應60,000元</t>
  </si>
  <si>
    <t>5.長青學苑講師鐘點費</t>
  </si>
  <si>
    <t>由以前年度待運用數支應712,500元</t>
  </si>
  <si>
    <t>社團法
人雲林
縣二崙
鄉老人
會等13
單位</t>
  </si>
  <si>
    <t>6.辦理本縣志工培力訓練計畫、教育訓練及志工大會師等活動。</t>
  </si>
  <si>
    <t>7.補助雲林縣老人會暨縣內20鄉鎮市老人會100度辦理各項重陽敬老活動</t>
  </si>
  <si>
    <t>預計9-10月辦理。</t>
  </si>
  <si>
    <t>8.辦理雲林縣全縣性重陽敬老活動</t>
  </si>
  <si>
    <t>9.長期照顧整合計畫新型態服務推展計畫-家庭托顧及日間照顧擴點服務</t>
  </si>
  <si>
    <t>本案尚在執行中</t>
  </si>
  <si>
    <t>10.長青學苑講師鐘點費</t>
  </si>
  <si>
    <t>社團法人雲林縣二崙鄉老人會等13單位</t>
  </si>
  <si>
    <t>11.舉辦2011年「長青盃」全縣聯合趣味競賽</t>
  </si>
  <si>
    <t>預計9月辦理。</t>
  </si>
  <si>
    <t>12.雲林縣100年春季縣長盃全國槌球錦標賽</t>
  </si>
  <si>
    <t>社團法人雲林縣志願服務協會</t>
  </si>
  <si>
    <t>13.每鄉鎮市老人會增加補助1萬元辦理100年度各項重陽節敬老活動經費</t>
  </si>
  <si>
    <t>1.低收入戶各款生活補助</t>
  </si>
  <si>
    <t>目前撥款至8月。</t>
  </si>
  <si>
    <t>18.18%'</t>
  </si>
  <si>
    <t>2.社區及人民團體推展服務計畫</t>
  </si>
  <si>
    <t>審核評估社區、團體提案，逐案撥款。</t>
  </si>
  <si>
    <t>由以前年度待運用數支應1,500,000元</t>
  </si>
  <si>
    <t>3.雲林縣政府99年度辦理「雲林心故鄉-社區經營」委託方案實施計畫</t>
  </si>
  <si>
    <t>4.雲林縣政府99年度辦理低收入戶以工代賑實施計畫</t>
  </si>
  <si>
    <t>5.99年度低收入戶邊緣戶訪視處遇計畫</t>
  </si>
  <si>
    <t>配合回饋金執行期程，99年12月開始執行，經委員會同意保留中。</t>
  </si>
  <si>
    <t>6.急難救助設置設施設備申請計畫</t>
  </si>
  <si>
    <t>由以前年度待運用數支應18,500元</t>
  </si>
  <si>
    <t>雲林縣林內鄉社區營造協會</t>
  </si>
  <si>
    <t>7.辦理100年度以工代賑實施計畫</t>
  </si>
  <si>
    <t>8.100年度「雲
林縣心故鄉、社區經營」委託方案實施計畫</t>
  </si>
  <si>
    <t>9.100年度貧困家庭生活評估脫離貧窮輔導計畫</t>
  </si>
  <si>
    <t>財團法人慶興社會福利基金會</t>
  </si>
  <si>
    <t>10.100年自立脫貧服務-低收入戶邊緣戶訪視處遇計畫</t>
  </si>
  <si>
    <t>（五）身心障礙者福利</t>
  </si>
  <si>
    <t>1.100年身心障礙生活補助</t>
  </si>
  <si>
    <t>目前撥款至8月份。</t>
  </si>
  <si>
    <t>16.21%'</t>
  </si>
  <si>
    <t>2.97年雲林縣公共建築物改善無障礙環境推動計畫保留案</t>
  </si>
  <si>
    <t>目前儘剩成果報告修正，待修正完會進行最終期付款。</t>
  </si>
  <si>
    <t>3.雲林縣身心障礙福利大樓無障礙空間改善</t>
  </si>
  <si>
    <t>4.雲林縣提昇復康巴士服務能量營運計畫</t>
  </si>
  <si>
    <t>5.98年跨越障礙-行走無礙計畫</t>
  </si>
  <si>
    <t>6.雲林縣政府身心障礙者復康巴士調度中心計畫</t>
  </si>
  <si>
    <t>7.98年度雲林縣身心障礙者社區日間服務計畫</t>
  </si>
  <si>
    <t>己完成虎尾據點核銷。</t>
  </si>
  <si>
    <t>8.身心障礙福利推展計畫</t>
  </si>
  <si>
    <t>審核評估團體提案，逐案結束再撥款。</t>
  </si>
  <si>
    <t>由以前年度待運用數支應2,000,000元</t>
  </si>
  <si>
    <t>9.99年度雲林縣身心障礙者購屋貸款利息補助</t>
  </si>
  <si>
    <t>有1名申請人，結案。</t>
  </si>
  <si>
    <t>10.99年雲林縣政府身心障礙者復康巴士調度中心</t>
  </si>
  <si>
    <t>11.雲林縣99年度身心障礙者社區適應服務計畫</t>
  </si>
  <si>
    <t>12.雲林縣99年度第一區、二區身心障礙者社區日間服務計畫</t>
  </si>
  <si>
    <t>13.雲林縣政府印製防偽身心障礙者停車證及印製免費乘車防偽貼紙計畫</t>
  </si>
  <si>
    <t>採購簽辦中。</t>
  </si>
  <si>
    <t>14.99年度財政部公益彩券回饋金「投注希望分享愛、推動公益我同在」</t>
  </si>
  <si>
    <t>評選完畢，預計進行議價程序。</t>
  </si>
  <si>
    <t>15.99年手語翻譯服務窗口</t>
  </si>
  <si>
    <t>社團法人雲林縣聽語障福利協進會</t>
  </si>
  <si>
    <t>16.99年長期照顧輔具服務專業人力需求計畫</t>
  </si>
  <si>
    <t>社團法人雲林縣物理治療師公會</t>
  </si>
  <si>
    <t>17.99年脊髓損傷者「生活自理重建中心」設備增加調整計畫</t>
  </si>
  <si>
    <t>社團法人雲林縣脊髓損傷者協會</t>
  </si>
  <si>
    <t>18.輪轉夢想、舞動人生~99年國標輪椅舞隊訓練暨成果發表會活動計畫</t>
  </si>
  <si>
    <t>社團法人雲林縣復健青年協進會</t>
  </si>
  <si>
    <t>19.99年度雲林縣視力協助員培訓及服務計畫</t>
  </si>
  <si>
    <t>已執行完畢，申請單位正在彙整相關單據，準備辦理核銷中。</t>
  </si>
  <si>
    <t>社團法人雲林縣視障重建福利協進會</t>
  </si>
  <si>
    <t>20.99年尋找重生的幸福與希望-與「希望農場」一同預約幸福</t>
  </si>
  <si>
    <t>社團法人雲林縣身心障礙者重建協會</t>
  </si>
  <si>
    <t>21.雲林縣九十九年度身心障礙者輔助器具巡迴維修計畫</t>
  </si>
  <si>
    <t>22.99年度公益彩券盈餘運用情形說明研討會</t>
  </si>
  <si>
    <t>由以前年度待運用數支應100,000元</t>
  </si>
  <si>
    <t>23.雲林縣身心障礙福利服務大樓清潔維護</t>
  </si>
  <si>
    <t>由以前年度待運用數支應90,000元</t>
  </si>
  <si>
    <t>24.99年長期照顧輔具維修專業人力計畫</t>
  </si>
  <si>
    <t>由以前年度待運用數支應215,280元</t>
  </si>
  <si>
    <t>25.「樂活列車，健康久久」99年度雲林縣視障按摩巡迴推廣計畫</t>
  </si>
  <si>
    <t>由以前年度待運用數支應80,000元</t>
  </si>
  <si>
    <t>社團法
人雲林
縣視障
重建福
利協進
會</t>
  </si>
  <si>
    <t>26.雲林縣身心障礙福利服務大樓清潔維護</t>
  </si>
  <si>
    <t>預計100年9月辦理。</t>
  </si>
  <si>
    <t>27雲林縣100年度第一、二區身心障礙者社區日間服務計畫</t>
  </si>
  <si>
    <t>28.雲林縣政府
100年度優先採購網路平台實務操作說明會</t>
  </si>
  <si>
    <t>29.100年長期照顧輔具服務專業人力需求</t>
  </si>
  <si>
    <t>30.100年雲林縣
身心障礙者生活需求調查計畫</t>
  </si>
  <si>
    <t>31.雲林縣政府身心障礙者復康巴士管控系統建置計畫</t>
  </si>
  <si>
    <t>32.雲林縣政府復康巴士派車系統建置</t>
  </si>
  <si>
    <t>33.雲林縣身心障礙者購屋貸款利息補助</t>
  </si>
  <si>
    <t>34.雲林縣幸福
巴士試辦計畫</t>
  </si>
  <si>
    <t>預計10月辦理招標。</t>
  </si>
  <si>
    <t>35.華聖家園無障礙設施設備補助計畫</t>
  </si>
  <si>
    <t>財團法人天主教會嘉義教區附設雲林縣私立華聖啟能發展中心</t>
  </si>
  <si>
    <t>36.全國身心障礙者畫晝比賽</t>
  </si>
  <si>
    <t>社團法人
雲林縣身心障礙福利協會</t>
  </si>
  <si>
    <t>37.身心障礙者人權公民論壇</t>
  </si>
  <si>
    <t>38.100年度雲林縣視障者才藝展演學堂-音樂藝能開發與身心發展課程。</t>
  </si>
  <si>
    <t>39.「大手牽小手～擁抱你和我，身心障礙者親子成長營活動」</t>
  </si>
  <si>
    <t>40.100年最懂你的心~心智障礙者家庭功能提升計畫</t>
  </si>
  <si>
    <t>41.100年度身心障礙兒少水中體適能運動計畫</t>
  </si>
  <si>
    <t>社團法人
雲林縣虎尾殘障福利協會</t>
  </si>
  <si>
    <t>42.養蠶生態解說暨蠶絲相關產品研發進階計畫</t>
  </si>
  <si>
    <t>43.手語翻譯服務受理窗口</t>
  </si>
  <si>
    <t>執行到年底。</t>
  </si>
  <si>
    <t>44.雲林縣身心障礙者撞球體適能進階訓練計畫書</t>
  </si>
  <si>
    <t>社團法人雲林縣虎尾殘障福利協會</t>
  </si>
  <si>
    <t>45.100年度雲林縣「公益盃」全國身心障礙槌球錦標賽暨公益彩券盈餘分配款運用宣導計畫</t>
  </si>
  <si>
    <t>46.100年度尋找重生的幸福與希望-與『希望農場』一同預約幸福</t>
  </si>
  <si>
    <t>47.手語翻譯人員培訓班</t>
  </si>
  <si>
    <t>48.『群聾舞
手』聾劇團表演培訓計畫</t>
  </si>
  <si>
    <t>49.輪轉夢想、舞動人生~100年國標輪椅舞隊新生培訓融合展演計畫</t>
  </si>
  <si>
    <t>50.社區身心障礙者陶藝陶冶進階計畫</t>
  </si>
  <si>
    <t>社團法人雲林縣身心照護協會</t>
  </si>
  <si>
    <t>51.雲林縣一百年度身心障礙者輔助器具巡迴維修計畫</t>
  </si>
  <si>
    <t>1.公益彩券盈餘分配款專戶管理費</t>
  </si>
  <si>
    <t xml:space="preserve">       —</t>
  </si>
  <si>
    <t>核銷完畢結案。</t>
  </si>
  <si>
    <t>由以前年度待運用數支應250,000元</t>
  </si>
  <si>
    <t>2.雲林縣99年度失業者家庭暨其子女支持服務方案</t>
  </si>
  <si>
    <t>已辦理核銷完畢。</t>
  </si>
  <si>
    <t>社團法人雲林縣勞工福利保護協會</t>
  </si>
  <si>
    <t>3.99年雲林縣工傷致殘者家庭支持性服務方案</t>
  </si>
  <si>
    <t>4.99年度雲林縣公益彩券盈餘分配款補助案件紀錄片拍攝計畫</t>
  </si>
  <si>
    <t>執行情形已執行完畢,待退還履約保證金。</t>
  </si>
  <si>
    <t>5.青少年自我保護暨性侵害防治宣導</t>
  </si>
  <si>
    <t>社團法人
雲林縣社會保障協會</t>
  </si>
  <si>
    <t>6.「大野狼，我
不是你的小紅帽」性侵害防治宣導</t>
  </si>
  <si>
    <t>尚未撥付。</t>
  </si>
  <si>
    <t>雲林縣兒
童少年福利保護協會</t>
  </si>
  <si>
    <t>7.「小心你犯
法」兒童少年保護法治教育計畫</t>
  </si>
  <si>
    <t>8.離婚案件之未
成年子女生活適應處遇計畫</t>
  </si>
  <si>
    <t>社團法人
雲林縣百里香兒童青少年關懷協會</t>
  </si>
  <si>
    <t>9.雲林縣失業者
家庭暨其子女支持協助方案</t>
  </si>
  <si>
    <t>社團法人
雲林縣勞工福利保護協會</t>
  </si>
  <si>
    <t>10.100年度性侵
害及性騷擾防治宣導</t>
  </si>
  <si>
    <t>11.社會工作督
導培訓工作坊</t>
  </si>
  <si>
    <t>尚未執行</t>
  </si>
  <si>
    <t>社團法人
雲林縣社會福利工作協會</t>
  </si>
  <si>
    <t>12.雲林縣100年
度優秀社工選拔暨表揚活動</t>
  </si>
  <si>
    <t>尚未申請核銷(4月2日辦理)。</t>
  </si>
  <si>
    <t>13.100年度兒童
少年性交易防治宣導</t>
  </si>
  <si>
    <t>尚未申請核銷。</t>
  </si>
  <si>
    <t>14.100年度家庭
暴力防治宣導</t>
  </si>
  <si>
    <t>待修正計畫核備後執行。</t>
  </si>
  <si>
    <t>15.家家有愛，
防暴總動員</t>
  </si>
  <si>
    <t>中華民國
新女性聯合會</t>
  </si>
  <si>
    <t>16.家庭暴力防
治專業人員在職訓練</t>
  </si>
  <si>
    <t>17.雲林縣
目睹兒童及少年個案處遇服務案</t>
  </si>
  <si>
    <t>18.人口販運防制及被害人保護宣導</t>
  </si>
  <si>
    <t>19.100年度公益彩券盈餘運用情形說明研討會</t>
  </si>
  <si>
    <t>20.100年雲林縣公益彩券分配款專戶管理費</t>
  </si>
  <si>
    <t>21.工傷及意外事故家庭行動關懷計畫</t>
  </si>
  <si>
    <t>22.社會福利產業園區需求評估</t>
  </si>
  <si>
    <t>23.100年度精障者家庭支持服務計畫</t>
  </si>
  <si>
    <t>修正計畫更正中。</t>
  </si>
  <si>
    <t>財團法人天主教若瑟社會福利基金會</t>
  </si>
  <si>
    <t>24.雲林縣政府發展遲緩兒童早期療育沿海地區日間托育中心設施設備</t>
  </si>
  <si>
    <t>25.雲林縣家庭暴力被害人垂直整合服務方案</t>
  </si>
  <si>
    <t>26.雲林縣辦理收養家庭座談會計畫</t>
  </si>
  <si>
    <t>27.100年度雲林縣毒癮者家庭關懷服務計劃</t>
  </si>
  <si>
    <t>社團法人雲林縣生命線協會</t>
  </si>
  <si>
    <t>28.「青春要設防，談性三部曲」</t>
  </si>
  <si>
    <t>29雲林縣彩劵經銷商跨縣市交流座談會</t>
  </si>
  <si>
    <t>雲林縣彩劵經銷人員職業工會</t>
  </si>
  <si>
    <t>29.其他待審議之申請補助案件</t>
  </si>
  <si>
    <t>合計</t>
  </si>
  <si>
    <t>填表說明：「福利類別及項目」，得視當季實際執行情形酌予增減或修正。</t>
  </si>
  <si>
    <t>八、本年度1月起至本季截止公益彩券盈餘分配剩餘情形：</t>
  </si>
  <si>
    <t>（一）本年度1月起至本季截止，累計公益彩券盈餘分配待運用數(d)=(a)+(b)-(c)</t>
  </si>
  <si>
    <t>（二）尚未執行之原因：</t>
  </si>
  <si>
    <t xml:space="preserve">      1.99年度補助案件多數皆已執行完畢，正在辦理核銷中。</t>
  </si>
  <si>
    <t xml:space="preserve">      2.低收入戶各款生活補助(每2月撥款)、身心障礙生活補助(每2月撥款)、以工代賑計畫為按月撥款。</t>
  </si>
  <si>
    <t xml:space="preserve">      3.雲林縣幸福巴士試辦計畫研議辦理中。</t>
  </si>
  <si>
    <t xml:space="preserve">      4.雲林縣外籍配偶家庭社區關懷服務工作及資源連結計畫正辦理核銷中。</t>
  </si>
  <si>
    <t>承辦人員
簽章：
聯絡電話：05-5522623
填表日期：100.7.7</t>
  </si>
  <si>
    <t>業務單位
主管簽章：</t>
  </si>
  <si>
    <t>會計單位
主管簽章：</t>
  </si>
  <si>
    <t>機關主管
簽    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</si>
</sst>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 numFmtId="185" formatCode="0.0%"/>
  </numFmts>
  <fonts count="24">
    <font>
      <sz val="12"/>
      <name val="新細明體"/>
      <family val="1"/>
    </font>
    <font>
      <sz val="9"/>
      <name val="新細明體"/>
      <family val="1"/>
    </font>
    <font>
      <sz val="12"/>
      <color indexed="8"/>
      <name val="標楷體"/>
      <family val="4"/>
    </font>
    <font>
      <u val="single"/>
      <sz val="10.8"/>
      <color indexed="12"/>
      <name val="新細明體"/>
      <family val="1"/>
    </font>
    <font>
      <u val="single"/>
      <sz val="10.8"/>
      <color indexed="36"/>
      <name val="新細明體"/>
      <family val="1"/>
    </font>
    <font>
      <b/>
      <sz val="11"/>
      <color indexed="8"/>
      <name val="標楷體"/>
      <family val="4"/>
    </font>
    <font>
      <b/>
      <sz val="12"/>
      <color indexed="8"/>
      <name val="標楷體"/>
      <family val="4"/>
    </font>
    <font>
      <b/>
      <sz val="14"/>
      <color indexed="8"/>
      <name val="標楷體"/>
      <family val="4"/>
    </font>
    <font>
      <sz val="12"/>
      <color indexed="10"/>
      <name val="標楷體"/>
      <family val="4"/>
    </font>
    <font>
      <sz val="10"/>
      <color indexed="8"/>
      <name val="標楷體"/>
      <family val="4"/>
    </font>
    <font>
      <sz val="9"/>
      <color indexed="8"/>
      <name val="標楷體"/>
      <family val="4"/>
    </font>
    <font>
      <sz val="7"/>
      <color indexed="8"/>
      <name val="標楷體"/>
      <family val="4"/>
    </font>
    <font>
      <sz val="8"/>
      <color indexed="8"/>
      <name val="標楷體"/>
      <family val="4"/>
    </font>
    <font>
      <sz val="12"/>
      <color indexed="8"/>
      <name val="新細明體"/>
      <family val="1"/>
    </font>
    <font>
      <sz val="11"/>
      <color indexed="8"/>
      <name val="標楷體"/>
      <family val="4"/>
    </font>
    <font>
      <sz val="13"/>
      <color indexed="8"/>
      <name val="標楷體"/>
      <family val="4"/>
    </font>
    <font>
      <sz val="13"/>
      <color indexed="8"/>
      <name val="新細明體"/>
      <family val="1"/>
    </font>
    <font>
      <u val="single"/>
      <sz val="13"/>
      <color indexed="8"/>
      <name val="標楷體"/>
      <family val="4"/>
    </font>
    <font>
      <sz val="14"/>
      <color indexed="8"/>
      <name val="標楷體"/>
      <family val="4"/>
    </font>
    <font>
      <u val="singleAccounting"/>
      <sz val="12"/>
      <color indexed="8"/>
      <name val="標楷體"/>
      <family val="4"/>
    </font>
    <font>
      <b/>
      <sz val="9"/>
      <color indexed="8"/>
      <name val="標楷體"/>
      <family val="4"/>
    </font>
    <font>
      <u val="single"/>
      <sz val="18"/>
      <color indexed="8"/>
      <name val="標楷體"/>
      <family val="4"/>
    </font>
    <font>
      <sz val="18"/>
      <color indexed="8"/>
      <name val="標楷體"/>
      <family val="4"/>
    </font>
    <font>
      <u val="single"/>
      <sz val="12"/>
      <color indexed="8"/>
      <name val="標楷體"/>
      <family val="4"/>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116">
    <xf numFmtId="0" fontId="0" fillId="0" borderId="0" xfId="0" applyAlignment="1">
      <alignment/>
    </xf>
    <xf numFmtId="0" fontId="2" fillId="0" borderId="1" xfId="0" applyFont="1" applyBorder="1" applyAlignment="1">
      <alignment vertical="center" wrapText="1"/>
    </xf>
    <xf numFmtId="9" fontId="2" fillId="0" borderId="1" xfId="18" applyNumberFormat="1" applyFont="1" applyBorder="1" applyAlignment="1">
      <alignment vertical="center"/>
    </xf>
    <xf numFmtId="0" fontId="6" fillId="0" borderId="1" xfId="0" applyFont="1" applyBorder="1" applyAlignment="1">
      <alignment horizontal="distributed" vertical="center"/>
    </xf>
    <xf numFmtId="184" fontId="6" fillId="0" borderId="1" xfId="15" applyNumberFormat="1" applyFont="1" applyBorder="1" applyAlignment="1">
      <alignment horizontal="right" vertical="center"/>
    </xf>
    <xf numFmtId="184" fontId="6" fillId="0" borderId="2" xfId="15" applyNumberFormat="1" applyFont="1" applyBorder="1" applyAlignment="1">
      <alignment horizontal="right" vertical="center"/>
    </xf>
    <xf numFmtId="0" fontId="2" fillId="0" borderId="1" xfId="0" applyFont="1" applyBorder="1" applyAlignment="1">
      <alignment/>
    </xf>
    <xf numFmtId="0" fontId="2" fillId="0" borderId="0" xfId="0" applyFont="1" applyAlignment="1">
      <alignment/>
    </xf>
    <xf numFmtId="0" fontId="2" fillId="0" borderId="1" xfId="0" applyFont="1" applyBorder="1" applyAlignment="1">
      <alignment horizontal="center" vertical="center" wrapText="1"/>
    </xf>
    <xf numFmtId="184" fontId="2" fillId="0" borderId="1" xfId="15" applyNumberFormat="1" applyFont="1" applyBorder="1" applyAlignment="1">
      <alignment horizontal="left" vertical="center"/>
    </xf>
    <xf numFmtId="0" fontId="9" fillId="0" borderId="1" xfId="0" applyFont="1" applyBorder="1" applyAlignment="1">
      <alignment vertical="center"/>
    </xf>
    <xf numFmtId="0" fontId="9" fillId="0" borderId="1" xfId="0" applyFont="1" applyBorder="1" applyAlignment="1">
      <alignment vertical="center" wrapText="1"/>
    </xf>
    <xf numFmtId="9" fontId="2" fillId="0" borderId="1" xfId="18" applyFont="1" applyBorder="1" applyAlignment="1">
      <alignment vertical="center"/>
    </xf>
    <xf numFmtId="184" fontId="2" fillId="0" borderId="2" xfId="15" applyNumberFormat="1" applyFont="1" applyBorder="1" applyAlignment="1">
      <alignment horizontal="left" vertical="center"/>
    </xf>
    <xf numFmtId="0" fontId="11" fillId="0" borderId="1" xfId="0" applyFont="1" applyBorder="1" applyAlignment="1">
      <alignment vertical="center" wrapText="1"/>
    </xf>
    <xf numFmtId="0" fontId="1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top" wrapText="1"/>
    </xf>
    <xf numFmtId="184" fontId="6" fillId="0" borderId="1" xfId="15" applyNumberFormat="1" applyFont="1" applyBorder="1" applyAlignment="1">
      <alignment horizontal="left" vertical="center"/>
    </xf>
    <xf numFmtId="10" fontId="9" fillId="0" borderId="1" xfId="18" applyNumberFormat="1" applyFont="1" applyBorder="1" applyAlignment="1">
      <alignment horizontal="right" vertical="center" wrapText="1"/>
    </xf>
    <xf numFmtId="0" fontId="2" fillId="0" borderId="1" xfId="0" applyFont="1" applyFill="1" applyBorder="1" applyAlignment="1">
      <alignment vertical="center" wrapText="1"/>
    </xf>
    <xf numFmtId="3" fontId="2" fillId="0" borderId="1" xfId="0" applyNumberFormat="1" applyFont="1" applyBorder="1" applyAlignment="1">
      <alignment horizontal="right" vertical="center"/>
    </xf>
    <xf numFmtId="184" fontId="2" fillId="0" borderId="1" xfId="15" applyNumberFormat="1" applyFont="1" applyBorder="1" applyAlignment="1">
      <alignment horizontal="right" vertical="center"/>
    </xf>
    <xf numFmtId="184" fontId="2" fillId="0" borderId="2" xfId="15" applyNumberFormat="1" applyFont="1" applyBorder="1" applyAlignment="1">
      <alignment horizontal="right" vertical="center"/>
    </xf>
    <xf numFmtId="0" fontId="2" fillId="0" borderId="1" xfId="0" applyFont="1" applyBorder="1" applyAlignment="1">
      <alignment vertical="center"/>
    </xf>
    <xf numFmtId="3" fontId="2" fillId="0" borderId="1" xfId="0" applyNumberFormat="1" applyFont="1" applyBorder="1" applyAlignment="1">
      <alignment horizontal="right" vertical="center" wrapText="1"/>
    </xf>
    <xf numFmtId="184" fontId="13" fillId="2" borderId="1" xfId="0" applyNumberFormat="1" applyFont="1" applyFill="1" applyBorder="1" applyAlignment="1">
      <alignment horizontal="center" vertical="center" wrapText="1"/>
    </xf>
    <xf numFmtId="184" fontId="13" fillId="2" borderId="1" xfId="0" applyNumberFormat="1" applyFont="1" applyFill="1" applyBorder="1" applyAlignment="1">
      <alignment horizontal="center" vertical="center"/>
    </xf>
    <xf numFmtId="10" fontId="9" fillId="0" borderId="1" xfId="0" applyNumberFormat="1" applyFont="1" applyBorder="1" applyAlignment="1" quotePrefix="1">
      <alignment vertical="center" wrapText="1"/>
    </xf>
    <xf numFmtId="0" fontId="2" fillId="0" borderId="1" xfId="0" applyFont="1" applyBorder="1" applyAlignment="1">
      <alignment vertical="center" wrapText="1" shrinkToFit="1"/>
    </xf>
    <xf numFmtId="0" fontId="13" fillId="0" borderId="1" xfId="0" applyFont="1" applyBorder="1" applyAlignment="1">
      <alignment vertical="center"/>
    </xf>
    <xf numFmtId="0" fontId="14" fillId="0" borderId="1" xfId="0" applyFont="1" applyBorder="1" applyAlignment="1">
      <alignment vertical="center" wrapText="1"/>
    </xf>
    <xf numFmtId="0" fontId="2" fillId="0" borderId="1" xfId="0" applyFont="1" applyBorder="1" applyAlignment="1">
      <alignment horizontal="left" wrapText="1"/>
    </xf>
    <xf numFmtId="180" fontId="2" fillId="0" borderId="1" xfId="0" applyNumberFormat="1" applyFont="1" applyBorder="1" applyAlignment="1">
      <alignment horizontal="right" vertical="center"/>
    </xf>
    <xf numFmtId="0" fontId="13" fillId="0" borderId="0" xfId="0" applyFont="1" applyAlignment="1">
      <alignment/>
    </xf>
    <xf numFmtId="180" fontId="9" fillId="0" borderId="1" xfId="0" applyNumberFormat="1" applyFont="1" applyBorder="1" applyAlignment="1">
      <alignment vertical="center" wrapText="1"/>
    </xf>
    <xf numFmtId="0" fontId="6" fillId="0" borderId="1" xfId="0" applyFont="1" applyBorder="1" applyAlignment="1">
      <alignment horizontal="distributed" vertical="center" wrapText="1"/>
    </xf>
    <xf numFmtId="0" fontId="2" fillId="0" borderId="0" xfId="0" applyFont="1" applyBorder="1" applyAlignment="1">
      <alignment vertical="center"/>
    </xf>
    <xf numFmtId="184" fontId="13" fillId="0" borderId="0" xfId="15" applyNumberFormat="1" applyFont="1" applyAlignment="1">
      <alignment vertical="center"/>
    </xf>
    <xf numFmtId="184" fontId="2" fillId="0" borderId="0" xfId="15" applyNumberFormat="1" applyFont="1" applyAlignment="1">
      <alignment vertical="center"/>
    </xf>
    <xf numFmtId="0" fontId="13" fillId="0" borderId="0" xfId="0" applyFont="1" applyAlignment="1">
      <alignment horizontal="center" vertical="center" wrapText="1"/>
    </xf>
    <xf numFmtId="0" fontId="15" fillId="0" borderId="0" xfId="0" applyFont="1" applyBorder="1" applyAlignment="1">
      <alignment vertical="center"/>
    </xf>
    <xf numFmtId="0" fontId="16" fillId="0" borderId="0" xfId="0" applyFont="1" applyBorder="1" applyAlignment="1">
      <alignment vertical="center"/>
    </xf>
    <xf numFmtId="184" fontId="15" fillId="0" borderId="0" xfId="15" applyNumberFormat="1" applyFont="1" applyAlignment="1">
      <alignment vertical="center"/>
    </xf>
    <xf numFmtId="0" fontId="16" fillId="0" borderId="0" xfId="0" applyFont="1" applyAlignment="1">
      <alignment/>
    </xf>
    <xf numFmtId="0" fontId="18" fillId="0" borderId="0" xfId="0" applyFont="1" applyAlignment="1">
      <alignment vertical="center" wrapText="1"/>
    </xf>
    <xf numFmtId="0" fontId="18" fillId="0" borderId="0" xfId="0" applyFont="1" applyAlignment="1">
      <alignment vertical="center"/>
    </xf>
    <xf numFmtId="184" fontId="18" fillId="0" borderId="0" xfId="15" applyNumberFormat="1" applyFont="1" applyAlignment="1">
      <alignment vertical="center" wrapText="1"/>
    </xf>
    <xf numFmtId="0" fontId="2" fillId="0" borderId="0" xfId="0" applyFont="1" applyAlignment="1">
      <alignment vertical="center"/>
    </xf>
    <xf numFmtId="0" fontId="2" fillId="2" borderId="1" xfId="0" applyFont="1" applyFill="1" applyBorder="1" applyAlignment="1">
      <alignment vertical="center" wrapText="1"/>
    </xf>
    <xf numFmtId="0" fontId="13" fillId="2" borderId="0" xfId="0" applyFont="1" applyFill="1" applyAlignment="1">
      <alignment vertical="center" wrapText="1"/>
    </xf>
    <xf numFmtId="0" fontId="16" fillId="2" borderId="0" xfId="0" applyFont="1" applyFill="1" applyAlignment="1">
      <alignment vertical="center" wrapText="1"/>
    </xf>
    <xf numFmtId="0" fontId="15" fillId="2" borderId="0" xfId="0" applyFont="1" applyFill="1" applyAlignment="1">
      <alignment vertical="center" wrapText="1"/>
    </xf>
    <xf numFmtId="9" fontId="15" fillId="2" borderId="0" xfId="18" applyFont="1" applyFill="1" applyAlignment="1">
      <alignment vertical="center" wrapText="1"/>
    </xf>
    <xf numFmtId="9" fontId="13" fillId="2" borderId="0" xfId="18" applyFont="1" applyFill="1" applyAlignment="1">
      <alignment vertical="center" wrapText="1"/>
    </xf>
    <xf numFmtId="184" fontId="19" fillId="2" borderId="0" xfId="15" applyNumberFormat="1" applyFont="1" applyFill="1" applyAlignment="1">
      <alignment vertical="center" wrapText="1"/>
    </xf>
    <xf numFmtId="0" fontId="2" fillId="2" borderId="0" xfId="0" applyFont="1" applyFill="1" applyAlignment="1">
      <alignment vertical="center" wrapText="1"/>
    </xf>
    <xf numFmtId="0" fontId="2" fillId="2" borderId="1" xfId="0" applyFont="1" applyFill="1" applyBorder="1" applyAlignment="1">
      <alignment horizontal="distributed" vertical="center" wrapText="1"/>
    </xf>
    <xf numFmtId="0" fontId="10" fillId="2" borderId="1" xfId="0" applyFont="1" applyFill="1" applyBorder="1" applyAlignment="1">
      <alignment vertical="center" wrapText="1"/>
    </xf>
    <xf numFmtId="0" fontId="20" fillId="2" borderId="1" xfId="0" applyFont="1" applyFill="1" applyBorder="1" applyAlignment="1">
      <alignment vertical="center" wrapText="1"/>
    </xf>
    <xf numFmtId="9" fontId="2" fillId="2" borderId="0" xfId="18" applyFont="1" applyFill="1" applyAlignment="1">
      <alignment vertical="center" wrapText="1"/>
    </xf>
    <xf numFmtId="184" fontId="2" fillId="0" borderId="0" xfId="15" applyNumberFormat="1" applyFont="1" applyBorder="1" applyAlignment="1">
      <alignment horizontal="left" vertical="center"/>
    </xf>
    <xf numFmtId="3" fontId="2" fillId="0" borderId="0" xfId="0" applyNumberFormat="1" applyFont="1" applyBorder="1" applyAlignment="1">
      <alignment horizontal="right" vertical="center" wrapText="1"/>
    </xf>
    <xf numFmtId="184" fontId="2" fillId="0" borderId="0" xfId="15" applyNumberFormat="1" applyFont="1" applyBorder="1" applyAlignment="1">
      <alignment horizontal="right" vertic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2" fillId="0" borderId="0" xfId="0" applyFont="1" applyBorder="1" applyAlignment="1">
      <alignment/>
    </xf>
    <xf numFmtId="3" fontId="8" fillId="0" borderId="1" xfId="0" applyNumberFormat="1" applyFont="1" applyBorder="1" applyAlignment="1">
      <alignment horizontal="right" vertical="center" wrapText="1"/>
    </xf>
    <xf numFmtId="3" fontId="0" fillId="0" borderId="0" xfId="0" applyNumberFormat="1" applyAlignment="1">
      <alignment/>
    </xf>
    <xf numFmtId="184" fontId="0" fillId="0" borderId="0" xfId="0" applyNumberFormat="1" applyAlignment="1">
      <alignment/>
    </xf>
    <xf numFmtId="0" fontId="2" fillId="0" borderId="0" xfId="0" applyFont="1" applyAlignment="1">
      <alignment horizontal="center" vertical="center" wrapText="1"/>
    </xf>
    <xf numFmtId="0" fontId="15" fillId="0" borderId="0" xfId="0" applyFont="1" applyBorder="1" applyAlignment="1">
      <alignment horizontal="left" vertical="center"/>
    </xf>
    <xf numFmtId="0" fontId="2" fillId="0" borderId="0" xfId="0" applyFont="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15" fillId="0" borderId="0" xfId="0" applyFont="1" applyAlignment="1">
      <alignment vertical="center" wrapText="1"/>
    </xf>
    <xf numFmtId="0" fontId="16" fillId="0" borderId="0" xfId="0" applyFont="1" applyAlignment="1">
      <alignment vertical="center" wrapText="1"/>
    </xf>
    <xf numFmtId="0" fontId="5" fillId="0" borderId="1" xfId="0" applyFont="1" applyFill="1" applyBorder="1" applyAlignment="1">
      <alignment horizontal="distributed" vertical="center" wrapText="1"/>
    </xf>
    <xf numFmtId="184" fontId="6" fillId="0" borderId="1" xfId="15" applyNumberFormat="1" applyFont="1" applyBorder="1" applyAlignment="1">
      <alignment horizontal="right" vertical="center"/>
    </xf>
    <xf numFmtId="0" fontId="18"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3" fontId="17" fillId="0" borderId="0" xfId="0" applyNumberFormat="1" applyFont="1" applyBorder="1" applyAlignment="1">
      <alignment horizontal="right" vertical="center" wrapText="1"/>
    </xf>
    <xf numFmtId="0" fontId="15" fillId="0" borderId="0" xfId="0" applyFont="1" applyBorder="1" applyAlignment="1">
      <alignment horizontal="left" vertical="center"/>
    </xf>
    <xf numFmtId="0" fontId="21" fillId="0" borderId="0" xfId="0" applyFont="1" applyAlignment="1">
      <alignment horizontal="center" vertical="center" wrapText="1"/>
    </xf>
    <xf numFmtId="0" fontId="13" fillId="0" borderId="0" xfId="0" applyFont="1" applyBorder="1" applyAlignment="1">
      <alignment/>
    </xf>
    <xf numFmtId="0" fontId="2" fillId="0" borderId="0" xfId="0" applyFont="1" applyAlignment="1">
      <alignment horizontal="center" vertical="center" wrapText="1"/>
    </xf>
    <xf numFmtId="0" fontId="16" fillId="0" borderId="0" xfId="0" applyFont="1" applyBorder="1" applyAlignment="1">
      <alignment/>
    </xf>
    <xf numFmtId="0" fontId="2" fillId="0" borderId="0" xfId="0" applyFont="1" applyAlignment="1">
      <alignment vertical="center" wrapText="1"/>
    </xf>
    <xf numFmtId="0" fontId="2" fillId="0" borderId="0" xfId="0" applyFont="1" applyAlignment="1">
      <alignment vertical="center"/>
    </xf>
    <xf numFmtId="3" fontId="16" fillId="0" borderId="0" xfId="0" applyNumberFormat="1" applyFont="1" applyBorder="1" applyAlignment="1">
      <alignment/>
    </xf>
    <xf numFmtId="0" fontId="2" fillId="0" borderId="0" xfId="0" applyFont="1" applyAlignment="1">
      <alignment horizontal="center"/>
    </xf>
    <xf numFmtId="0" fontId="15" fillId="0" borderId="0" xfId="0" applyFont="1" applyBorder="1" applyAlignment="1">
      <alignment/>
    </xf>
    <xf numFmtId="184" fontId="15" fillId="0" borderId="0" xfId="0" applyNumberFormat="1" applyFont="1" applyBorder="1" applyAlignment="1">
      <alignment/>
    </xf>
    <xf numFmtId="0" fontId="15" fillId="0" borderId="0" xfId="0" applyFont="1" applyAlignment="1">
      <alignment/>
    </xf>
    <xf numFmtId="0" fontId="2" fillId="0" borderId="0" xfId="0" applyFont="1" applyAlignment="1">
      <alignment horizontal="left"/>
    </xf>
    <xf numFmtId="0" fontId="2" fillId="0" borderId="0" xfId="0" applyFont="1" applyAlignment="1">
      <alignment horizontal="center" vertical="center"/>
    </xf>
    <xf numFmtId="184" fontId="19" fillId="0" borderId="0" xfId="15" applyNumberFormat="1" applyFont="1" applyAlignment="1">
      <alignment vertical="center"/>
    </xf>
    <xf numFmtId="0" fontId="2" fillId="0" borderId="0" xfId="0" applyFont="1" applyAlignment="1">
      <alignment horizontal="center"/>
    </xf>
    <xf numFmtId="0" fontId="2" fillId="0" borderId="0" xfId="0" applyFont="1" applyAlignment="1">
      <alignment/>
    </xf>
    <xf numFmtId="3" fontId="23" fillId="2" borderId="0" xfId="0" applyNumberFormat="1" applyFont="1" applyFill="1" applyBorder="1" applyAlignment="1">
      <alignment horizontal="center" vertical="center" wrapText="1"/>
    </xf>
    <xf numFmtId="3" fontId="15" fillId="0" borderId="0" xfId="0" applyNumberFormat="1" applyFont="1" applyBorder="1" applyAlignment="1">
      <alignment/>
    </xf>
    <xf numFmtId="184" fontId="13" fillId="0" borderId="0" xfId="0" applyNumberFormat="1" applyFont="1" applyBorder="1" applyAlignment="1">
      <alignment/>
    </xf>
    <xf numFmtId="0" fontId="2" fillId="0" borderId="1" xfId="0" applyFont="1" applyBorder="1" applyAlignment="1">
      <alignment horizontal="distributed" vertical="center" wrapText="1"/>
    </xf>
    <xf numFmtId="184" fontId="2" fillId="0" borderId="1" xfId="15" applyNumberFormat="1" applyFont="1" applyBorder="1" applyAlignment="1">
      <alignment horizontal="distributed" vertical="center"/>
    </xf>
    <xf numFmtId="184" fontId="2" fillId="0" borderId="2" xfId="15" applyNumberFormat="1" applyFont="1" applyBorder="1" applyAlignment="1">
      <alignment horizontal="center" vertical="center" wrapText="1"/>
    </xf>
    <xf numFmtId="0" fontId="2" fillId="0" borderId="1" xfId="0" applyFont="1" applyBorder="1" applyAlignment="1">
      <alignment horizontal="distributed" vertical="center"/>
    </xf>
    <xf numFmtId="0" fontId="15" fillId="0" borderId="0" xfId="0" applyFont="1" applyAlignment="1">
      <alignment horizontal="left" vertical="center"/>
    </xf>
    <xf numFmtId="3" fontId="2" fillId="0" borderId="0" xfId="0" applyNumberFormat="1" applyFont="1" applyBorder="1" applyAlignment="1">
      <alignment/>
    </xf>
    <xf numFmtId="184" fontId="2" fillId="0" borderId="0" xfId="0" applyNumberFormat="1" applyFont="1" applyBorder="1" applyAlignment="1">
      <alignment/>
    </xf>
    <xf numFmtId="0" fontId="6" fillId="0" borderId="0" xfId="0" applyFont="1" applyBorder="1" applyAlignment="1">
      <alignment vertical="center"/>
    </xf>
    <xf numFmtId="0" fontId="6" fillId="0" borderId="0" xfId="0" applyFont="1" applyAlignment="1">
      <alignment vertical="center"/>
    </xf>
    <xf numFmtId="0" fontId="7" fillId="0" borderId="0" xfId="0" applyFont="1" applyBorder="1" applyAlignment="1">
      <alignment/>
    </xf>
    <xf numFmtId="0" fontId="7" fillId="0" borderId="0" xfId="0" applyFont="1" applyAlignment="1">
      <alignment/>
    </xf>
    <xf numFmtId="0" fontId="7" fillId="0" borderId="0" xfId="0" applyFont="1" applyBorder="1" applyAlignment="1">
      <alignment vertical="center"/>
    </xf>
    <xf numFmtId="0" fontId="7" fillId="0" borderId="0" xfId="0" applyFont="1"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workbookViewId="0" topLeftCell="A2">
      <selection activeCell="I7" sqref="I7"/>
    </sheetView>
  </sheetViews>
  <sheetFormatPr defaultColWidth="9.00390625" defaultRowHeight="16.5"/>
  <cols>
    <col min="1" max="1" width="12.125" style="0" customWidth="1"/>
    <col min="2" max="2" width="12.75390625" style="0" customWidth="1"/>
    <col min="3" max="3" width="12.375" style="0" customWidth="1"/>
    <col min="4" max="4" width="11.875" style="0" customWidth="1"/>
    <col min="5" max="5" width="14.625" style="0" customWidth="1"/>
    <col min="6" max="6" width="12.875" style="0" customWidth="1"/>
    <col min="9" max="9" width="9.50390625" style="0" bestFit="1" customWidth="1"/>
  </cols>
  <sheetData>
    <row r="1" spans="1:6" ht="16.5">
      <c r="A1" s="9">
        <v>81000</v>
      </c>
      <c r="B1" s="23"/>
      <c r="C1" s="23">
        <v>290000</v>
      </c>
      <c r="D1" s="23">
        <v>300000</v>
      </c>
      <c r="E1" s="23"/>
      <c r="F1" s="25">
        <v>17330</v>
      </c>
    </row>
    <row r="2" spans="1:6" ht="16.5">
      <c r="A2" s="9">
        <v>451800</v>
      </c>
      <c r="B2" s="23"/>
      <c r="C2" s="23">
        <v>313173</v>
      </c>
      <c r="D2" s="22">
        <v>920000</v>
      </c>
      <c r="E2" s="22">
        <v>60500</v>
      </c>
      <c r="F2" s="67">
        <v>509740</v>
      </c>
    </row>
    <row r="3" spans="1:6" ht="16.5">
      <c r="A3" s="13">
        <v>570</v>
      </c>
      <c r="B3" s="25">
        <v>147500</v>
      </c>
      <c r="C3" s="23">
        <v>150000</v>
      </c>
      <c r="D3" s="23">
        <v>590523</v>
      </c>
      <c r="E3" s="25">
        <v>28263</v>
      </c>
      <c r="F3" s="67">
        <v>174600</v>
      </c>
    </row>
    <row r="4" spans="1:6" ht="16.5">
      <c r="A4" s="13">
        <v>154200</v>
      </c>
      <c r="B4" s="25">
        <v>1508661</v>
      </c>
      <c r="C4" s="23">
        <v>57607</v>
      </c>
      <c r="D4" s="23"/>
      <c r="E4" s="25">
        <v>623346</v>
      </c>
      <c r="F4" s="67">
        <v>927582</v>
      </c>
    </row>
    <row r="5" spans="1:7" ht="16.5">
      <c r="A5" s="9">
        <v>175604</v>
      </c>
      <c r="B5" s="25">
        <v>633560</v>
      </c>
      <c r="C5" s="23">
        <v>487500</v>
      </c>
      <c r="D5" s="23">
        <v>17236</v>
      </c>
      <c r="E5" s="25">
        <v>743339</v>
      </c>
      <c r="F5" s="68">
        <f>SUM(F1:F4)</f>
        <v>1629252</v>
      </c>
      <c r="G5" s="68">
        <f>SUM(F1:F4)</f>
        <v>1629252</v>
      </c>
    </row>
    <row r="6" spans="1:5" ht="16.5">
      <c r="A6" s="9">
        <v>1224399</v>
      </c>
      <c r="B6" s="25">
        <v>129290</v>
      </c>
      <c r="C6" s="69">
        <f>SUM(C1:C5)</f>
        <v>1298280</v>
      </c>
      <c r="D6" s="69">
        <f>SUM(D1:D5)</f>
        <v>1827759</v>
      </c>
      <c r="E6" s="25">
        <v>55040</v>
      </c>
    </row>
    <row r="7" spans="1:5" ht="16.5">
      <c r="A7" s="9">
        <v>181876</v>
      </c>
      <c r="B7" s="25">
        <v>243379</v>
      </c>
      <c r="E7" s="25">
        <v>209059</v>
      </c>
    </row>
    <row r="8" spans="1:5" ht="16.5">
      <c r="A8" s="9">
        <v>51200</v>
      </c>
      <c r="B8" s="25">
        <v>136948</v>
      </c>
      <c r="C8" s="69">
        <f>SUM(C1:C5)</f>
        <v>1298280</v>
      </c>
      <c r="E8" s="25">
        <v>6868</v>
      </c>
    </row>
    <row r="9" spans="1:9" ht="16.5">
      <c r="A9" s="69">
        <f>SUM(A1:A8)</f>
        <v>2320649</v>
      </c>
      <c r="B9" s="25">
        <v>468760</v>
      </c>
      <c r="E9" s="22">
        <v>1736299</v>
      </c>
      <c r="I9">
        <v>21823103</v>
      </c>
    </row>
    <row r="10" spans="2:5" ht="16.5">
      <c r="B10" s="22">
        <v>50000</v>
      </c>
      <c r="D10" s="69">
        <f>SUM(D1:D5)</f>
        <v>1827759</v>
      </c>
      <c r="E10" s="22"/>
    </row>
    <row r="11" spans="2:5" ht="16.5">
      <c r="B11" s="22">
        <v>133920</v>
      </c>
      <c r="E11" s="25">
        <v>3794611</v>
      </c>
    </row>
    <row r="12" spans="1:5" ht="16.5">
      <c r="A12" s="69">
        <f>SUM(A1:A8)</f>
        <v>2320649</v>
      </c>
      <c r="B12" s="25">
        <v>235900</v>
      </c>
      <c r="E12" s="23"/>
    </row>
    <row r="13" spans="2:5" ht="16.5">
      <c r="B13" s="25">
        <v>82100</v>
      </c>
      <c r="E13" s="23"/>
    </row>
    <row r="14" spans="2:5" ht="16.5">
      <c r="B14" s="25">
        <v>235500</v>
      </c>
      <c r="E14" s="25">
        <v>900000</v>
      </c>
    </row>
    <row r="15" spans="2:5" ht="16.5">
      <c r="B15" s="22">
        <f>SUM(B3:B14)</f>
        <v>4005518</v>
      </c>
      <c r="E15" s="25">
        <v>138000</v>
      </c>
    </row>
    <row r="16" ht="16.5">
      <c r="E16" s="25">
        <v>643200</v>
      </c>
    </row>
    <row r="17" spans="2:5" ht="16.5">
      <c r="B17" s="68"/>
      <c r="E17" s="25">
        <v>100000</v>
      </c>
    </row>
    <row r="18" ht="16.5">
      <c r="E18" s="23"/>
    </row>
    <row r="19" ht="16.5">
      <c r="E19" s="25">
        <v>450000</v>
      </c>
    </row>
    <row r="20" ht="16.5">
      <c r="E20" s="25">
        <v>240000</v>
      </c>
    </row>
    <row r="21" ht="16.5">
      <c r="E21" s="25">
        <v>99400</v>
      </c>
    </row>
    <row r="22" ht="16.5">
      <c r="E22" s="67">
        <v>600000</v>
      </c>
    </row>
    <row r="23" ht="16.5">
      <c r="E23" s="25">
        <v>313720</v>
      </c>
    </row>
    <row r="24" spans="4:6" ht="16.5">
      <c r="D24" s="69">
        <f>SUM(E1:E23)</f>
        <v>10741645</v>
      </c>
      <c r="E24" s="69">
        <f>SUM(E1:E23)</f>
        <v>10741645</v>
      </c>
      <c r="F24" s="2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249"/>
  <sheetViews>
    <sheetView tabSelected="1" zoomScale="75" zoomScaleNormal="75" workbookViewId="0" topLeftCell="A208">
      <selection activeCell="K6" sqref="K6"/>
    </sheetView>
  </sheetViews>
  <sheetFormatPr defaultColWidth="9.00390625" defaultRowHeight="30" customHeight="1"/>
  <cols>
    <col min="1" max="1" width="11.25390625" style="34" customWidth="1"/>
    <col min="2" max="2" width="16.25390625" style="38" customWidth="1"/>
    <col min="3" max="3" width="15.875" style="38" customWidth="1"/>
    <col min="4" max="4" width="17.25390625" style="39" customWidth="1"/>
    <col min="5" max="5" width="5.25390625" style="34" customWidth="1"/>
    <col min="6" max="6" width="15.125" style="50" customWidth="1"/>
    <col min="7" max="7" width="4.375" style="34" customWidth="1"/>
    <col min="8" max="8" width="10.875" style="40" customWidth="1"/>
    <col min="9" max="9" width="12.625" style="34" customWidth="1"/>
    <col min="10" max="10" width="17.125" style="34" customWidth="1"/>
    <col min="11" max="11" width="13.375" style="34" customWidth="1"/>
    <col min="12" max="12" width="15.375" style="34" customWidth="1"/>
    <col min="13" max="13" width="13.75390625" style="34" customWidth="1"/>
    <col min="14" max="14" width="16.875" style="34" customWidth="1"/>
    <col min="15" max="15" width="13.125" style="34" customWidth="1"/>
    <col min="16" max="16" width="22.125" style="34" customWidth="1"/>
    <col min="17" max="16384" width="9.00390625" style="34" customWidth="1"/>
  </cols>
  <sheetData>
    <row r="1" spans="1:15" ht="30" customHeight="1">
      <c r="A1" s="84" t="s">
        <v>7</v>
      </c>
      <c r="B1" s="84"/>
      <c r="C1" s="84"/>
      <c r="D1" s="84"/>
      <c r="E1" s="84"/>
      <c r="F1" s="84"/>
      <c r="G1" s="84"/>
      <c r="H1" s="84"/>
      <c r="I1" s="85"/>
      <c r="J1" s="61"/>
      <c r="K1" s="62"/>
      <c r="L1" s="63"/>
      <c r="M1" s="63"/>
      <c r="N1" s="63"/>
      <c r="O1" s="62"/>
    </row>
    <row r="2" spans="1:15" ht="30" customHeight="1">
      <c r="A2" s="86" t="s">
        <v>8</v>
      </c>
      <c r="B2" s="86"/>
      <c r="C2" s="86"/>
      <c r="D2" s="86"/>
      <c r="E2" s="86"/>
      <c r="F2" s="86"/>
      <c r="G2" s="86"/>
      <c r="H2" s="86"/>
      <c r="I2" s="85"/>
      <c r="J2" s="61"/>
      <c r="K2" s="62"/>
      <c r="L2" s="63"/>
      <c r="M2" s="62"/>
      <c r="N2" s="63"/>
      <c r="O2" s="62"/>
    </row>
    <row r="3" spans="1:15" s="44" customFormat="1" ht="30" customHeight="1">
      <c r="A3" s="72" t="s">
        <v>9</v>
      </c>
      <c r="B3" s="72"/>
      <c r="C3" s="72"/>
      <c r="D3" s="72"/>
      <c r="E3" s="72"/>
      <c r="F3" s="72"/>
      <c r="G3" s="72"/>
      <c r="H3" s="72"/>
      <c r="I3" s="87"/>
      <c r="J3" s="61"/>
      <c r="K3" s="62"/>
      <c r="L3" s="63"/>
      <c r="M3" s="62"/>
      <c r="N3" s="63"/>
      <c r="O3" s="62"/>
    </row>
    <row r="4" spans="1:15" s="44" customFormat="1" ht="30" customHeight="1">
      <c r="A4" s="72" t="s">
        <v>10</v>
      </c>
      <c r="B4" s="72"/>
      <c r="C4" s="72"/>
      <c r="D4" s="72"/>
      <c r="E4" s="72"/>
      <c r="F4" s="72"/>
      <c r="G4" s="72"/>
      <c r="H4" s="72"/>
      <c r="I4" s="87"/>
      <c r="J4" s="61"/>
      <c r="K4" s="62"/>
      <c r="L4" s="63"/>
      <c r="M4" s="62"/>
      <c r="N4" s="63"/>
      <c r="O4" s="62"/>
    </row>
    <row r="5" spans="1:15" s="44" customFormat="1" ht="30" customHeight="1">
      <c r="A5" s="88" t="s">
        <v>11</v>
      </c>
      <c r="B5" s="89"/>
      <c r="C5" s="89"/>
      <c r="D5" s="89"/>
      <c r="E5" s="89"/>
      <c r="F5" s="89"/>
      <c r="G5" s="34"/>
      <c r="H5" s="40"/>
      <c r="I5" s="87"/>
      <c r="J5" s="61"/>
      <c r="K5" s="62"/>
      <c r="L5" s="63"/>
      <c r="M5" s="62"/>
      <c r="N5" s="63"/>
      <c r="O5" s="90"/>
    </row>
    <row r="6" spans="1:15" s="94" customFormat="1" ht="30" customHeight="1">
      <c r="A6" s="91" t="s">
        <v>12</v>
      </c>
      <c r="B6" s="91"/>
      <c r="C6" s="91"/>
      <c r="D6" s="91"/>
      <c r="E6" s="91"/>
      <c r="F6" s="91"/>
      <c r="G6" s="91"/>
      <c r="H6" s="91"/>
      <c r="I6" s="92"/>
      <c r="J6" s="61"/>
      <c r="K6" s="62"/>
      <c r="L6" s="93"/>
      <c r="M6" s="62"/>
      <c r="N6" s="93"/>
      <c r="O6" s="92"/>
    </row>
    <row r="7" spans="1:16" s="94" customFormat="1" ht="30" customHeight="1">
      <c r="A7" s="91" t="s">
        <v>13</v>
      </c>
      <c r="B7" s="91"/>
      <c r="C7" s="91"/>
      <c r="D7" s="91"/>
      <c r="E7" s="91"/>
      <c r="F7" s="91"/>
      <c r="G7" s="91"/>
      <c r="H7" s="91"/>
      <c r="I7" s="92"/>
      <c r="J7" s="61"/>
      <c r="K7" s="62"/>
      <c r="L7" s="92"/>
      <c r="M7" s="62"/>
      <c r="N7" s="92"/>
      <c r="O7" s="92"/>
      <c r="P7" s="92"/>
    </row>
    <row r="8" spans="1:16" s="94" customFormat="1" ht="30" customHeight="1">
      <c r="A8" s="91" t="s">
        <v>14</v>
      </c>
      <c r="B8" s="91"/>
      <c r="C8" s="91"/>
      <c r="D8" s="91"/>
      <c r="E8" s="91"/>
      <c r="F8" s="91"/>
      <c r="G8" s="91"/>
      <c r="H8" s="91"/>
      <c r="I8" s="92"/>
      <c r="J8" s="61"/>
      <c r="K8" s="63"/>
      <c r="L8" s="92"/>
      <c r="M8" s="63"/>
      <c r="N8" s="92"/>
      <c r="O8" s="92"/>
      <c r="P8" s="92"/>
    </row>
    <row r="9" spans="1:16" s="94" customFormat="1" ht="30" customHeight="1">
      <c r="A9" s="95" t="s">
        <v>15</v>
      </c>
      <c r="B9" s="95"/>
      <c r="C9" s="95"/>
      <c r="D9" s="95"/>
      <c r="E9" s="96" t="s">
        <v>16</v>
      </c>
      <c r="F9" s="55">
        <v>360990405</v>
      </c>
      <c r="G9" s="7" t="s">
        <v>17</v>
      </c>
      <c r="H9" s="70"/>
      <c r="I9" s="92"/>
      <c r="J9" s="63"/>
      <c r="K9" s="63"/>
      <c r="L9" s="92"/>
      <c r="M9" s="63"/>
      <c r="N9" s="92"/>
      <c r="O9" s="92"/>
      <c r="P9" s="92"/>
    </row>
    <row r="10" spans="1:16" s="94" customFormat="1" ht="30" customHeight="1">
      <c r="A10" s="7" t="s">
        <v>18</v>
      </c>
      <c r="B10" s="97"/>
      <c r="C10" s="97"/>
      <c r="D10" s="39"/>
      <c r="E10" s="98"/>
      <c r="F10" s="56"/>
      <c r="G10" s="7"/>
      <c r="H10" s="70"/>
      <c r="I10" s="92"/>
      <c r="J10" s="62"/>
      <c r="K10" s="62"/>
      <c r="L10" s="92"/>
      <c r="M10" s="62"/>
      <c r="N10" s="92"/>
      <c r="O10" s="92"/>
      <c r="P10" s="92"/>
    </row>
    <row r="11" spans="1:16" s="94" customFormat="1" ht="30" customHeight="1">
      <c r="A11" s="99" t="s">
        <v>19</v>
      </c>
      <c r="B11" s="39"/>
      <c r="C11" s="39"/>
      <c r="D11" s="39"/>
      <c r="E11" s="96" t="s">
        <v>20</v>
      </c>
      <c r="F11" s="100">
        <v>247488540</v>
      </c>
      <c r="G11" s="7" t="s">
        <v>17</v>
      </c>
      <c r="H11" s="70"/>
      <c r="I11" s="100"/>
      <c r="J11" s="63"/>
      <c r="K11" s="62"/>
      <c r="L11" s="92"/>
      <c r="M11" s="63"/>
      <c r="N11" s="92"/>
      <c r="O11" s="92"/>
      <c r="P11" s="92"/>
    </row>
    <row r="12" spans="1:16" s="94" customFormat="1" ht="30" customHeight="1">
      <c r="A12" s="88" t="s">
        <v>21</v>
      </c>
      <c r="B12" s="89"/>
      <c r="C12" s="89"/>
      <c r="D12" s="89"/>
      <c r="E12" s="89"/>
      <c r="F12" s="89"/>
      <c r="G12" s="7"/>
      <c r="H12" s="70"/>
      <c r="I12" s="92"/>
      <c r="J12" s="63"/>
      <c r="K12" s="61"/>
      <c r="L12" s="62"/>
      <c r="M12" s="63"/>
      <c r="N12" s="63"/>
      <c r="O12" s="63"/>
      <c r="P12" s="62"/>
    </row>
    <row r="13" spans="1:16" s="44" customFormat="1" ht="30" customHeight="1">
      <c r="A13" s="88" t="s">
        <v>22</v>
      </c>
      <c r="B13" s="89"/>
      <c r="C13" s="89"/>
      <c r="D13" s="89"/>
      <c r="E13" s="89"/>
      <c r="F13" s="89"/>
      <c r="G13" s="34"/>
      <c r="H13" s="40"/>
      <c r="I13" s="87"/>
      <c r="J13" s="62"/>
      <c r="K13" s="61"/>
      <c r="L13" s="62"/>
      <c r="M13" s="63"/>
      <c r="N13" s="63"/>
      <c r="O13" s="62"/>
      <c r="P13" s="62"/>
    </row>
    <row r="14" spans="1:16" s="44" customFormat="1" ht="30" customHeight="1">
      <c r="A14" s="88" t="s">
        <v>23</v>
      </c>
      <c r="B14" s="89"/>
      <c r="C14" s="89"/>
      <c r="D14" s="89"/>
      <c r="E14" s="89"/>
      <c r="F14" s="89"/>
      <c r="G14" s="34"/>
      <c r="H14" s="40"/>
      <c r="I14" s="87"/>
      <c r="J14" s="62"/>
      <c r="K14" s="61"/>
      <c r="L14" s="62"/>
      <c r="M14" s="63"/>
      <c r="N14" s="63"/>
      <c r="O14" s="62"/>
      <c r="P14" s="62"/>
    </row>
    <row r="15" spans="1:16" s="44" customFormat="1" ht="30" customHeight="1">
      <c r="A15" s="72" t="s">
        <v>24</v>
      </c>
      <c r="B15" s="72"/>
      <c r="C15" s="72"/>
      <c r="D15" s="72"/>
      <c r="E15" s="72"/>
      <c r="F15" s="72"/>
      <c r="G15" s="72"/>
      <c r="H15" s="72"/>
      <c r="I15" s="87"/>
      <c r="J15" s="62"/>
      <c r="K15" s="61"/>
      <c r="L15" s="62"/>
      <c r="M15" s="63"/>
      <c r="N15" s="63"/>
      <c r="O15" s="62"/>
      <c r="P15" s="62"/>
    </row>
    <row r="16" spans="1:16" s="94" customFormat="1" ht="30" customHeight="1">
      <c r="A16" s="7" t="s">
        <v>25</v>
      </c>
      <c r="B16" s="39"/>
      <c r="C16" s="39"/>
      <c r="D16" s="39"/>
      <c r="E16" s="7"/>
      <c r="F16" s="56"/>
      <c r="G16" s="7"/>
      <c r="H16" s="70"/>
      <c r="I16" s="92"/>
      <c r="J16" s="62"/>
      <c r="K16" s="93"/>
      <c r="L16" s="62"/>
      <c r="M16" s="63"/>
      <c r="N16" s="63"/>
      <c r="O16" s="62"/>
      <c r="P16" s="101"/>
    </row>
    <row r="17" spans="9:16" ht="30" customHeight="1">
      <c r="I17" s="85"/>
      <c r="J17" s="63"/>
      <c r="K17" s="85"/>
      <c r="L17" s="62"/>
      <c r="M17" s="63"/>
      <c r="N17" s="102"/>
      <c r="O17" s="62"/>
      <c r="P17" s="85"/>
    </row>
    <row r="18" spans="1:16" s="7" customFormat="1" ht="30" customHeight="1">
      <c r="A18" s="103" t="s">
        <v>26</v>
      </c>
      <c r="B18" s="104" t="s">
        <v>1</v>
      </c>
      <c r="C18" s="104" t="s">
        <v>2</v>
      </c>
      <c r="D18" s="105" t="s">
        <v>27</v>
      </c>
      <c r="E18" s="106" t="s">
        <v>28</v>
      </c>
      <c r="F18" s="57" t="s">
        <v>29</v>
      </c>
      <c r="G18" s="106" t="s">
        <v>30</v>
      </c>
      <c r="H18" s="8" t="s">
        <v>31</v>
      </c>
      <c r="I18" s="66"/>
      <c r="J18" s="62"/>
      <c r="K18" s="66"/>
      <c r="L18" s="62"/>
      <c r="M18" s="62"/>
      <c r="N18" s="66"/>
      <c r="O18" s="62"/>
      <c r="P18" s="66"/>
    </row>
    <row r="19" spans="1:16" s="107" customFormat="1" ht="49.5" customHeight="1">
      <c r="A19" s="73" t="s">
        <v>32</v>
      </c>
      <c r="B19" s="73"/>
      <c r="C19" s="73"/>
      <c r="D19" s="73"/>
      <c r="E19" s="73"/>
      <c r="F19" s="73"/>
      <c r="G19" s="73"/>
      <c r="H19" s="74"/>
      <c r="I19" s="71"/>
      <c r="J19" s="62"/>
      <c r="K19" s="71"/>
      <c r="L19" s="63"/>
      <c r="M19" s="62"/>
      <c r="N19" s="71"/>
      <c r="O19" s="63"/>
      <c r="P19" s="71"/>
    </row>
    <row r="20" spans="1:16" s="7" customFormat="1" ht="79.5" customHeight="1">
      <c r="A20" s="1" t="s">
        <v>33</v>
      </c>
      <c r="B20" s="9"/>
      <c r="C20" s="9"/>
      <c r="D20" s="9">
        <v>81000</v>
      </c>
      <c r="E20" s="10"/>
      <c r="F20" s="64" t="s">
        <v>34</v>
      </c>
      <c r="G20" s="11" t="s">
        <v>35</v>
      </c>
      <c r="H20" s="8"/>
      <c r="I20" s="66"/>
      <c r="J20" s="62"/>
      <c r="K20" s="66"/>
      <c r="L20" s="63"/>
      <c r="M20" s="62"/>
      <c r="N20" s="66"/>
      <c r="O20" s="63"/>
      <c r="P20" s="66"/>
    </row>
    <row r="21" spans="1:16" s="7" customFormat="1" ht="109.5" customHeight="1">
      <c r="A21" s="1" t="s">
        <v>36</v>
      </c>
      <c r="B21" s="9"/>
      <c r="C21" s="9"/>
      <c r="D21" s="9">
        <v>451800</v>
      </c>
      <c r="E21" s="12"/>
      <c r="F21" s="64" t="s">
        <v>34</v>
      </c>
      <c r="G21" s="11" t="s">
        <v>35</v>
      </c>
      <c r="H21" s="8"/>
      <c r="I21" s="66"/>
      <c r="J21" s="62"/>
      <c r="K21" s="66"/>
      <c r="L21" s="62"/>
      <c r="M21" s="62"/>
      <c r="N21" s="66"/>
      <c r="O21" s="62"/>
      <c r="P21" s="66"/>
    </row>
    <row r="22" spans="1:16" s="7" customFormat="1" ht="133.5" customHeight="1">
      <c r="A22" s="1" t="s">
        <v>37</v>
      </c>
      <c r="B22" s="9"/>
      <c r="C22" s="9"/>
      <c r="D22" s="13">
        <v>570</v>
      </c>
      <c r="E22" s="12"/>
      <c r="F22" s="64" t="s">
        <v>38</v>
      </c>
      <c r="G22" s="11" t="s">
        <v>35</v>
      </c>
      <c r="H22" s="8"/>
      <c r="I22" s="66"/>
      <c r="J22" s="62"/>
      <c r="K22" s="66"/>
      <c r="L22" s="62"/>
      <c r="M22" s="62"/>
      <c r="N22" s="66"/>
      <c r="O22" s="63"/>
      <c r="P22" s="66"/>
    </row>
    <row r="23" spans="1:16" s="7" customFormat="1" ht="100.5" customHeight="1">
      <c r="A23" s="1" t="s">
        <v>39</v>
      </c>
      <c r="B23" s="9"/>
      <c r="C23" s="9"/>
      <c r="D23" s="13">
        <v>154200</v>
      </c>
      <c r="E23" s="12"/>
      <c r="F23" s="64" t="s">
        <v>40</v>
      </c>
      <c r="G23" s="11" t="s">
        <v>35</v>
      </c>
      <c r="H23" s="8" t="s">
        <v>41</v>
      </c>
      <c r="I23" s="66"/>
      <c r="J23" s="62"/>
      <c r="K23" s="66"/>
      <c r="L23" s="62"/>
      <c r="M23" s="63"/>
      <c r="N23" s="66"/>
      <c r="O23" s="63"/>
      <c r="P23" s="66"/>
    </row>
    <row r="24" spans="1:16" s="7" customFormat="1" ht="94.5" customHeight="1">
      <c r="A24" s="1" t="s">
        <v>42</v>
      </c>
      <c r="B24" s="9"/>
      <c r="C24" s="9">
        <v>175604</v>
      </c>
      <c r="D24" s="9">
        <v>175604</v>
      </c>
      <c r="E24" s="12"/>
      <c r="F24" s="64" t="s">
        <v>40</v>
      </c>
      <c r="G24" s="11" t="s">
        <v>35</v>
      </c>
      <c r="H24" s="8" t="s">
        <v>43</v>
      </c>
      <c r="I24" s="66"/>
      <c r="J24" s="62"/>
      <c r="K24" s="66"/>
      <c r="L24" s="108"/>
      <c r="M24" s="66"/>
      <c r="N24" s="66"/>
      <c r="O24" s="62"/>
      <c r="P24" s="66"/>
    </row>
    <row r="25" spans="1:16" s="7" customFormat="1" ht="102" customHeight="1">
      <c r="A25" s="1" t="s">
        <v>44</v>
      </c>
      <c r="B25" s="9"/>
      <c r="C25" s="9">
        <v>415363</v>
      </c>
      <c r="D25" s="9">
        <v>1224399</v>
      </c>
      <c r="E25" s="12"/>
      <c r="F25" s="65" t="s">
        <v>38</v>
      </c>
      <c r="G25" s="14" t="s">
        <v>45</v>
      </c>
      <c r="H25" s="8" t="s">
        <v>46</v>
      </c>
      <c r="I25" s="66"/>
      <c r="J25" s="62"/>
      <c r="K25" s="66"/>
      <c r="L25" s="66"/>
      <c r="M25" s="66"/>
      <c r="N25" s="66"/>
      <c r="O25" s="62"/>
      <c r="P25" s="66"/>
    </row>
    <row r="26" spans="1:16" s="7" customFormat="1" ht="120.75" customHeight="1">
      <c r="A26" s="1" t="s">
        <v>47</v>
      </c>
      <c r="B26" s="9"/>
      <c r="C26" s="9"/>
      <c r="D26" s="9">
        <v>181876</v>
      </c>
      <c r="E26" s="12"/>
      <c r="F26" s="64" t="s">
        <v>40</v>
      </c>
      <c r="G26" s="14" t="s">
        <v>48</v>
      </c>
      <c r="H26" s="8" t="s">
        <v>49</v>
      </c>
      <c r="I26" s="66"/>
      <c r="J26" s="63"/>
      <c r="K26" s="66"/>
      <c r="L26" s="66"/>
      <c r="M26" s="66"/>
      <c r="N26" s="66"/>
      <c r="O26" s="62"/>
      <c r="P26" s="66"/>
    </row>
    <row r="27" spans="1:16" s="7" customFormat="1" ht="85.5" customHeight="1">
      <c r="A27" s="1" t="s">
        <v>50</v>
      </c>
      <c r="B27" s="9"/>
      <c r="C27" s="9">
        <v>51200</v>
      </c>
      <c r="D27" s="9">
        <v>51200</v>
      </c>
      <c r="E27" s="12"/>
      <c r="F27" s="64" t="s">
        <v>40</v>
      </c>
      <c r="G27" s="11" t="s">
        <v>35</v>
      </c>
      <c r="H27" s="8" t="s">
        <v>51</v>
      </c>
      <c r="I27" s="66"/>
      <c r="J27" s="63"/>
      <c r="K27" s="66"/>
      <c r="L27" s="66"/>
      <c r="M27" s="66"/>
      <c r="N27" s="66"/>
      <c r="O27" s="62"/>
      <c r="P27" s="66"/>
    </row>
    <row r="28" spans="1:16" s="7" customFormat="1" ht="108" customHeight="1">
      <c r="A28" s="1" t="s">
        <v>52</v>
      </c>
      <c r="B28" s="9">
        <v>4500000</v>
      </c>
      <c r="C28" s="9">
        <v>1313000</v>
      </c>
      <c r="D28" s="13">
        <v>3418000</v>
      </c>
      <c r="E28" s="12">
        <f>D28/B28</f>
        <v>0.7595555555555555</v>
      </c>
      <c r="F28" s="64" t="s">
        <v>53</v>
      </c>
      <c r="G28" s="15"/>
      <c r="H28" s="8"/>
      <c r="I28" s="66"/>
      <c r="J28" s="62"/>
      <c r="K28" s="66"/>
      <c r="L28" s="66"/>
      <c r="M28" s="66"/>
      <c r="N28" s="66"/>
      <c r="O28" s="63"/>
      <c r="P28" s="66"/>
    </row>
    <row r="29" spans="1:16" s="7" customFormat="1" ht="110.25" customHeight="1">
      <c r="A29" s="16" t="s">
        <v>54</v>
      </c>
      <c r="B29" s="9">
        <v>1000000</v>
      </c>
      <c r="C29" s="9">
        <v>177000</v>
      </c>
      <c r="D29" s="9">
        <v>177000</v>
      </c>
      <c r="E29" s="12">
        <f aca="true" t="shared" si="0" ref="E29:E38">D29/B29</f>
        <v>0.177</v>
      </c>
      <c r="F29" s="64" t="s">
        <v>53</v>
      </c>
      <c r="G29" s="15"/>
      <c r="H29" s="8"/>
      <c r="I29" s="66"/>
      <c r="J29" s="62"/>
      <c r="K29" s="66"/>
      <c r="L29" s="66"/>
      <c r="M29" s="66"/>
      <c r="N29" s="66"/>
      <c r="O29" s="62"/>
      <c r="P29" s="66"/>
    </row>
    <row r="30" spans="1:16" s="7" customFormat="1" ht="116.25" customHeight="1">
      <c r="A30" s="16" t="s">
        <v>55</v>
      </c>
      <c r="B30" s="9">
        <v>200000</v>
      </c>
      <c r="C30" s="9"/>
      <c r="D30" s="13"/>
      <c r="E30" s="12">
        <f t="shared" si="0"/>
        <v>0</v>
      </c>
      <c r="F30" s="64" t="s">
        <v>53</v>
      </c>
      <c r="G30" s="15"/>
      <c r="H30" s="8" t="s">
        <v>56</v>
      </c>
      <c r="I30" s="66"/>
      <c r="J30" s="62"/>
      <c r="K30" s="66"/>
      <c r="L30" s="66"/>
      <c r="M30" s="66"/>
      <c r="N30" s="66"/>
      <c r="O30" s="62"/>
      <c r="P30" s="66"/>
    </row>
    <row r="31" spans="1:16" s="7" customFormat="1" ht="81.75" customHeight="1">
      <c r="A31" s="17" t="s">
        <v>57</v>
      </c>
      <c r="B31" s="9">
        <v>24200</v>
      </c>
      <c r="C31" s="9"/>
      <c r="D31" s="13"/>
      <c r="E31" s="12">
        <f t="shared" si="0"/>
        <v>0</v>
      </c>
      <c r="F31" s="64" t="s">
        <v>53</v>
      </c>
      <c r="G31" s="15"/>
      <c r="H31" s="8" t="s">
        <v>58</v>
      </c>
      <c r="I31" s="66"/>
      <c r="J31" s="63"/>
      <c r="K31" s="66"/>
      <c r="L31" s="66"/>
      <c r="M31" s="66"/>
      <c r="N31" s="66"/>
      <c r="O31" s="62"/>
      <c r="P31" s="66"/>
    </row>
    <row r="32" spans="1:16" s="7" customFormat="1" ht="112.5" customHeight="1">
      <c r="A32" s="16" t="s">
        <v>59</v>
      </c>
      <c r="B32" s="9">
        <v>56000</v>
      </c>
      <c r="C32" s="9"/>
      <c r="D32" s="13">
        <v>44400</v>
      </c>
      <c r="E32" s="12">
        <f t="shared" si="0"/>
        <v>0.7928571428571428</v>
      </c>
      <c r="F32" s="64" t="s">
        <v>40</v>
      </c>
      <c r="G32" s="15"/>
      <c r="H32" s="8" t="s">
        <v>51</v>
      </c>
      <c r="I32" s="66"/>
      <c r="J32" s="63"/>
      <c r="K32" s="66"/>
      <c r="L32" s="66"/>
      <c r="M32" s="66"/>
      <c r="N32" s="66"/>
      <c r="O32" s="62"/>
      <c r="P32" s="66"/>
    </row>
    <row r="33" spans="1:16" s="7" customFormat="1" ht="90" customHeight="1">
      <c r="A33" s="16" t="s">
        <v>60</v>
      </c>
      <c r="B33" s="9">
        <v>20000</v>
      </c>
      <c r="C33" s="9"/>
      <c r="D33" s="13"/>
      <c r="E33" s="12">
        <f t="shared" si="0"/>
        <v>0</v>
      </c>
      <c r="F33" s="64" t="s">
        <v>61</v>
      </c>
      <c r="G33" s="15"/>
      <c r="H33" s="8" t="s">
        <v>62</v>
      </c>
      <c r="I33" s="66"/>
      <c r="J33" s="63"/>
      <c r="K33" s="66"/>
      <c r="L33" s="66"/>
      <c r="M33" s="66"/>
      <c r="N33" s="66"/>
      <c r="O33" s="62"/>
      <c r="P33" s="66"/>
    </row>
    <row r="34" spans="1:16" s="7" customFormat="1" ht="64.5" customHeight="1">
      <c r="A34" s="16" t="s">
        <v>63</v>
      </c>
      <c r="B34" s="9">
        <v>16200</v>
      </c>
      <c r="C34" s="9"/>
      <c r="D34" s="13">
        <v>15666</v>
      </c>
      <c r="E34" s="12">
        <f t="shared" si="0"/>
        <v>0.967037037037037</v>
      </c>
      <c r="F34" s="64" t="s">
        <v>40</v>
      </c>
      <c r="G34" s="15"/>
      <c r="H34" s="8" t="s">
        <v>62</v>
      </c>
      <c r="I34" s="66"/>
      <c r="J34" s="63"/>
      <c r="K34" s="66"/>
      <c r="L34" s="66"/>
      <c r="M34" s="66"/>
      <c r="N34" s="66"/>
      <c r="O34" s="66"/>
      <c r="P34" s="66"/>
    </row>
    <row r="35" spans="1:16" s="7" customFormat="1" ht="93" customHeight="1">
      <c r="A35" s="16" t="s">
        <v>64</v>
      </c>
      <c r="B35" s="9">
        <v>19200</v>
      </c>
      <c r="C35" s="9"/>
      <c r="D35" s="13"/>
      <c r="E35" s="12">
        <f t="shared" si="0"/>
        <v>0</v>
      </c>
      <c r="F35" s="64" t="s">
        <v>38</v>
      </c>
      <c r="G35" s="15"/>
      <c r="H35" s="8" t="s">
        <v>65</v>
      </c>
      <c r="I35" s="66"/>
      <c r="J35" s="63"/>
      <c r="K35" s="66"/>
      <c r="L35" s="66"/>
      <c r="M35" s="66"/>
      <c r="N35" s="66"/>
      <c r="O35" s="109"/>
      <c r="P35" s="66"/>
    </row>
    <row r="36" spans="1:16" s="7" customFormat="1" ht="87" customHeight="1">
      <c r="A36" s="16" t="s">
        <v>66</v>
      </c>
      <c r="B36" s="9">
        <v>159600</v>
      </c>
      <c r="C36" s="9">
        <v>149920</v>
      </c>
      <c r="D36" s="9">
        <v>149920</v>
      </c>
      <c r="E36" s="12">
        <f t="shared" si="0"/>
        <v>0.9393483709273183</v>
      </c>
      <c r="F36" s="64" t="s">
        <v>40</v>
      </c>
      <c r="G36" s="15"/>
      <c r="H36" s="8" t="s">
        <v>65</v>
      </c>
      <c r="I36" s="66"/>
      <c r="J36" s="63"/>
      <c r="K36" s="66"/>
      <c r="L36" s="66"/>
      <c r="M36" s="66"/>
      <c r="N36" s="66"/>
      <c r="O36" s="66"/>
      <c r="P36" s="66"/>
    </row>
    <row r="37" spans="1:16" s="7" customFormat="1" ht="159" customHeight="1">
      <c r="A37" s="16" t="s">
        <v>67</v>
      </c>
      <c r="B37" s="9">
        <v>100000</v>
      </c>
      <c r="C37" s="9"/>
      <c r="D37" s="13"/>
      <c r="E37" s="12">
        <f t="shared" si="0"/>
        <v>0</v>
      </c>
      <c r="F37" s="64" t="s">
        <v>68</v>
      </c>
      <c r="G37" s="15"/>
      <c r="H37" s="8" t="s">
        <v>69</v>
      </c>
      <c r="I37" s="66"/>
      <c r="J37" s="62"/>
      <c r="K37" s="66"/>
      <c r="L37" s="66"/>
      <c r="M37" s="66"/>
      <c r="N37" s="66"/>
      <c r="O37" s="66"/>
      <c r="P37" s="66"/>
    </row>
    <row r="38" spans="1:16" s="111" customFormat="1" ht="64.5" customHeight="1">
      <c r="A38" s="3" t="s">
        <v>70</v>
      </c>
      <c r="B38" s="18">
        <f>SUM(B20:B37)</f>
        <v>6095200</v>
      </c>
      <c r="C38" s="18">
        <f>SUM(C20:C37)</f>
        <v>2282087</v>
      </c>
      <c r="D38" s="18">
        <f>SUM(D20:D37)</f>
        <v>6125635</v>
      </c>
      <c r="E38" s="12">
        <f t="shared" si="0"/>
        <v>1.0049932733954587</v>
      </c>
      <c r="F38" s="59"/>
      <c r="G38" s="19"/>
      <c r="H38" s="8"/>
      <c r="I38" s="110"/>
      <c r="J38" s="62"/>
      <c r="K38" s="110"/>
      <c r="L38" s="110"/>
      <c r="M38" s="110"/>
      <c r="N38" s="110"/>
      <c r="O38" s="110"/>
      <c r="P38" s="110"/>
    </row>
    <row r="39" spans="1:16" s="48" customFormat="1" ht="64.5" customHeight="1">
      <c r="A39" s="73" t="s">
        <v>71</v>
      </c>
      <c r="B39" s="73"/>
      <c r="C39" s="73"/>
      <c r="D39" s="73"/>
      <c r="E39" s="73"/>
      <c r="F39" s="73"/>
      <c r="G39" s="73"/>
      <c r="H39" s="74"/>
      <c r="I39" s="37"/>
      <c r="J39" s="62"/>
      <c r="K39" s="37"/>
      <c r="L39" s="37"/>
      <c r="M39" s="37"/>
      <c r="N39" s="37"/>
      <c r="O39" s="37"/>
      <c r="P39" s="37"/>
    </row>
    <row r="40" spans="1:16" s="7" customFormat="1" ht="105.75" customHeight="1">
      <c r="A40" s="20" t="s">
        <v>72</v>
      </c>
      <c r="B40" s="21"/>
      <c r="C40" s="22"/>
      <c r="D40" s="23"/>
      <c r="E40" s="24"/>
      <c r="F40" s="64" t="s">
        <v>73</v>
      </c>
      <c r="G40" s="11" t="s">
        <v>35</v>
      </c>
      <c r="H40" s="8"/>
      <c r="I40" s="66"/>
      <c r="J40" s="62"/>
      <c r="K40" s="66"/>
      <c r="L40" s="66"/>
      <c r="M40" s="66"/>
      <c r="N40" s="66"/>
      <c r="O40" s="66"/>
      <c r="P40" s="66"/>
    </row>
    <row r="41" spans="1:16" s="7" customFormat="1" ht="79.5" customHeight="1">
      <c r="A41" s="1" t="s">
        <v>74</v>
      </c>
      <c r="B41" s="21"/>
      <c r="C41" s="22"/>
      <c r="D41" s="23"/>
      <c r="E41" s="24"/>
      <c r="F41" s="64" t="s">
        <v>40</v>
      </c>
      <c r="G41" s="11" t="s">
        <v>35</v>
      </c>
      <c r="H41" s="8"/>
      <c r="I41" s="66"/>
      <c r="J41" s="62"/>
      <c r="K41" s="66"/>
      <c r="L41" s="66"/>
      <c r="M41" s="66"/>
      <c r="N41" s="66"/>
      <c r="O41" s="66"/>
      <c r="P41" s="66"/>
    </row>
    <row r="42" spans="1:16" s="7" customFormat="1" ht="64.5" customHeight="1">
      <c r="A42" s="1" t="s">
        <v>75</v>
      </c>
      <c r="B42" s="21"/>
      <c r="C42" s="25"/>
      <c r="D42" s="25">
        <v>147500</v>
      </c>
      <c r="E42" s="24"/>
      <c r="F42" s="64" t="s">
        <v>38</v>
      </c>
      <c r="G42" s="14" t="s">
        <v>76</v>
      </c>
      <c r="H42" s="8"/>
      <c r="I42" s="66"/>
      <c r="J42" s="62"/>
      <c r="K42" s="66"/>
      <c r="L42" s="66"/>
      <c r="M42" s="66"/>
      <c r="N42" s="66"/>
      <c r="O42" s="66"/>
      <c r="P42" s="66"/>
    </row>
    <row r="43" spans="1:16" s="7" customFormat="1" ht="100.5" customHeight="1">
      <c r="A43" s="1" t="s">
        <v>77</v>
      </c>
      <c r="B43" s="21"/>
      <c r="C43" s="25">
        <v>669295</v>
      </c>
      <c r="D43" s="25">
        <v>1508661</v>
      </c>
      <c r="E43" s="12"/>
      <c r="F43" s="64" t="s">
        <v>38</v>
      </c>
      <c r="G43" s="11" t="s">
        <v>35</v>
      </c>
      <c r="H43" s="8"/>
      <c r="I43" s="66"/>
      <c r="J43" s="63"/>
      <c r="K43" s="66"/>
      <c r="L43" s="66"/>
      <c r="M43" s="66"/>
      <c r="N43" s="66"/>
      <c r="O43" s="66"/>
      <c r="P43" s="66"/>
    </row>
    <row r="44" spans="1:16" s="7" customFormat="1" ht="88.5" customHeight="1">
      <c r="A44" s="1" t="s">
        <v>78</v>
      </c>
      <c r="B44" s="21"/>
      <c r="C44" s="25"/>
      <c r="D44" s="25">
        <v>633560</v>
      </c>
      <c r="E44" s="12"/>
      <c r="F44" s="64" t="s">
        <v>40</v>
      </c>
      <c r="G44" s="11" t="s">
        <v>35</v>
      </c>
      <c r="H44" s="8"/>
      <c r="I44" s="66"/>
      <c r="J44" s="63"/>
      <c r="K44" s="66"/>
      <c r="L44" s="66"/>
      <c r="M44" s="66"/>
      <c r="N44" s="66"/>
      <c r="O44" s="66"/>
      <c r="P44" s="66"/>
    </row>
    <row r="45" spans="1:14" s="7" customFormat="1" ht="96.75" customHeight="1">
      <c r="A45" s="1" t="s">
        <v>79</v>
      </c>
      <c r="B45" s="21"/>
      <c r="C45" s="25"/>
      <c r="D45" s="25">
        <v>129290</v>
      </c>
      <c r="E45" s="12"/>
      <c r="F45" s="64" t="s">
        <v>73</v>
      </c>
      <c r="G45" s="11" t="s">
        <v>35</v>
      </c>
      <c r="H45" s="8" t="s">
        <v>80</v>
      </c>
      <c r="I45" s="66"/>
      <c r="J45" s="62"/>
      <c r="K45" s="66"/>
      <c r="L45" s="66"/>
      <c r="M45" s="66"/>
      <c r="N45" s="66"/>
    </row>
    <row r="46" spans="1:14" s="7" customFormat="1" ht="99" customHeight="1">
      <c r="A46" s="1" t="s">
        <v>81</v>
      </c>
      <c r="B46" s="21"/>
      <c r="C46" s="25"/>
      <c r="D46" s="25">
        <v>243379</v>
      </c>
      <c r="E46" s="12"/>
      <c r="F46" s="64" t="s">
        <v>82</v>
      </c>
      <c r="G46" s="11" t="s">
        <v>35</v>
      </c>
      <c r="H46" s="8" t="s">
        <v>83</v>
      </c>
      <c r="I46" s="66"/>
      <c r="J46" s="63"/>
      <c r="K46" s="66"/>
      <c r="L46" s="66"/>
      <c r="M46" s="66"/>
      <c r="N46" s="66"/>
    </row>
    <row r="47" spans="1:14" s="7" customFormat="1" ht="135" customHeight="1">
      <c r="A47" s="1" t="s">
        <v>84</v>
      </c>
      <c r="B47" s="21"/>
      <c r="C47" s="25"/>
      <c r="D47" s="25">
        <v>136948</v>
      </c>
      <c r="E47" s="12"/>
      <c r="F47" s="64" t="s">
        <v>40</v>
      </c>
      <c r="G47" s="11" t="s">
        <v>35</v>
      </c>
      <c r="H47" s="8" t="s">
        <v>85</v>
      </c>
      <c r="I47" s="66"/>
      <c r="J47" s="63"/>
      <c r="K47" s="66"/>
      <c r="L47" s="66"/>
      <c r="M47" s="66"/>
      <c r="N47" s="66"/>
    </row>
    <row r="48" spans="1:14" s="7" customFormat="1" ht="90" customHeight="1">
      <c r="A48" s="1" t="s">
        <v>86</v>
      </c>
      <c r="B48" s="21"/>
      <c r="C48" s="25"/>
      <c r="D48" s="25">
        <v>468760</v>
      </c>
      <c r="E48" s="12"/>
      <c r="F48" s="64" t="s">
        <v>40</v>
      </c>
      <c r="G48" s="11" t="s">
        <v>35</v>
      </c>
      <c r="H48" s="8" t="s">
        <v>87</v>
      </c>
      <c r="I48" s="66"/>
      <c r="J48" s="62"/>
      <c r="K48" s="66"/>
      <c r="L48" s="66"/>
      <c r="M48" s="66"/>
      <c r="N48" s="66"/>
    </row>
    <row r="49" spans="1:14" s="7" customFormat="1" ht="102" customHeight="1">
      <c r="A49" s="1" t="s">
        <v>88</v>
      </c>
      <c r="B49" s="21"/>
      <c r="C49" s="22"/>
      <c r="D49" s="22">
        <v>50000</v>
      </c>
      <c r="E49" s="12"/>
      <c r="F49" s="64" t="s">
        <v>89</v>
      </c>
      <c r="G49" s="11" t="s">
        <v>35</v>
      </c>
      <c r="H49" s="8" t="s">
        <v>90</v>
      </c>
      <c r="I49" s="66"/>
      <c r="J49" s="62"/>
      <c r="K49" s="66"/>
      <c r="L49" s="66"/>
      <c r="M49" s="66"/>
      <c r="N49" s="66"/>
    </row>
    <row r="50" spans="1:14" s="7" customFormat="1" ht="92.25" customHeight="1">
      <c r="A50" s="1" t="s">
        <v>91</v>
      </c>
      <c r="B50" s="21"/>
      <c r="C50" s="22"/>
      <c r="D50" s="22">
        <v>133920</v>
      </c>
      <c r="E50" s="24"/>
      <c r="F50" s="64" t="s">
        <v>40</v>
      </c>
      <c r="G50" s="14" t="s">
        <v>92</v>
      </c>
      <c r="H50" s="8" t="s">
        <v>41</v>
      </c>
      <c r="I50" s="66"/>
      <c r="J50" s="62"/>
      <c r="K50" s="66"/>
      <c r="L50" s="66"/>
      <c r="M50" s="66"/>
      <c r="N50" s="66"/>
    </row>
    <row r="51" spans="1:14" s="7" customFormat="1" ht="103.5" customHeight="1">
      <c r="A51" s="1" t="s">
        <v>93</v>
      </c>
      <c r="B51" s="21"/>
      <c r="C51" s="25"/>
      <c r="D51" s="25">
        <v>235900</v>
      </c>
      <c r="E51" s="24"/>
      <c r="F51" s="64" t="s">
        <v>40</v>
      </c>
      <c r="G51" s="14" t="s">
        <v>94</v>
      </c>
      <c r="H51" s="8" t="s">
        <v>95</v>
      </c>
      <c r="I51" s="66"/>
      <c r="J51" s="62"/>
      <c r="K51" s="66"/>
      <c r="L51" s="66"/>
      <c r="M51" s="66"/>
      <c r="N51" s="66"/>
    </row>
    <row r="52" spans="1:14" s="7" customFormat="1" ht="95.25" customHeight="1">
      <c r="A52" s="1" t="s">
        <v>96</v>
      </c>
      <c r="B52" s="21"/>
      <c r="C52" s="25"/>
      <c r="D52" s="25">
        <v>82100</v>
      </c>
      <c r="E52" s="24"/>
      <c r="F52" s="64" t="s">
        <v>40</v>
      </c>
      <c r="G52" s="14" t="s">
        <v>97</v>
      </c>
      <c r="H52" s="8" t="s">
        <v>98</v>
      </c>
      <c r="I52" s="66"/>
      <c r="J52" s="63"/>
      <c r="K52" s="66"/>
      <c r="L52" s="66"/>
      <c r="M52" s="66"/>
      <c r="N52" s="66"/>
    </row>
    <row r="53" spans="1:14" s="7" customFormat="1" ht="125.25" customHeight="1">
      <c r="A53" s="1" t="s">
        <v>99</v>
      </c>
      <c r="B53" s="21"/>
      <c r="C53" s="25"/>
      <c r="D53" s="25">
        <v>235500</v>
      </c>
      <c r="E53" s="12"/>
      <c r="F53" s="64" t="s">
        <v>73</v>
      </c>
      <c r="G53" s="11" t="s">
        <v>35</v>
      </c>
      <c r="H53" s="8" t="s">
        <v>95</v>
      </c>
      <c r="I53" s="66"/>
      <c r="J53" s="62"/>
      <c r="K53" s="66"/>
      <c r="L53" s="66"/>
      <c r="M53" s="66"/>
      <c r="N53" s="66"/>
    </row>
    <row r="54" spans="1:14" s="7" customFormat="1" ht="103.5" customHeight="1">
      <c r="A54" s="1" t="s">
        <v>100</v>
      </c>
      <c r="B54" s="21"/>
      <c r="C54" s="22"/>
      <c r="D54" s="22"/>
      <c r="E54" s="24"/>
      <c r="F54" s="64" t="s">
        <v>101</v>
      </c>
      <c r="G54" s="14" t="s">
        <v>102</v>
      </c>
      <c r="H54" s="8" t="s">
        <v>83</v>
      </c>
      <c r="I54" s="66"/>
      <c r="J54" s="62"/>
      <c r="K54" s="66"/>
      <c r="L54" s="66"/>
      <c r="M54" s="66"/>
      <c r="N54" s="66"/>
    </row>
    <row r="55" spans="1:14" s="7" customFormat="1" ht="102.75" customHeight="1">
      <c r="A55" s="1" t="s">
        <v>103</v>
      </c>
      <c r="B55" s="21">
        <v>61600</v>
      </c>
      <c r="C55" s="22">
        <v>55052</v>
      </c>
      <c r="D55" s="22">
        <v>55052</v>
      </c>
      <c r="E55" s="12">
        <f>D55/B55</f>
        <v>0.8937012987012987</v>
      </c>
      <c r="F55" s="64" t="s">
        <v>73</v>
      </c>
      <c r="G55" s="14"/>
      <c r="H55" s="8" t="s">
        <v>104</v>
      </c>
      <c r="I55" s="66"/>
      <c r="J55" s="62"/>
      <c r="K55" s="66"/>
      <c r="L55" s="66"/>
      <c r="M55" s="66"/>
      <c r="N55" s="66"/>
    </row>
    <row r="56" spans="1:14" s="7" customFormat="1" ht="104.25" customHeight="1">
      <c r="A56" s="16" t="s">
        <v>105</v>
      </c>
      <c r="B56" s="21">
        <v>274000</v>
      </c>
      <c r="C56" s="21"/>
      <c r="D56" s="21">
        <v>274000</v>
      </c>
      <c r="E56" s="12">
        <f aca="true" t="shared" si="1" ref="E56:E86">D56/B56</f>
        <v>1</v>
      </c>
      <c r="F56" s="64" t="s">
        <v>40</v>
      </c>
      <c r="G56" s="14"/>
      <c r="H56" s="8" t="s">
        <v>80</v>
      </c>
      <c r="I56" s="66"/>
      <c r="J56" s="62"/>
      <c r="K56" s="66"/>
      <c r="L56" s="66"/>
      <c r="M56" s="66"/>
      <c r="N56" s="66"/>
    </row>
    <row r="57" spans="1:14" s="7" customFormat="1" ht="66" customHeight="1">
      <c r="A57" s="16" t="s">
        <v>106</v>
      </c>
      <c r="B57" s="21">
        <v>74200</v>
      </c>
      <c r="C57" s="22"/>
      <c r="D57" s="22"/>
      <c r="E57" s="12">
        <f t="shared" si="1"/>
        <v>0</v>
      </c>
      <c r="F57" s="64" t="s">
        <v>38</v>
      </c>
      <c r="G57" s="14"/>
      <c r="H57" s="8" t="s">
        <v>107</v>
      </c>
      <c r="I57" s="66"/>
      <c r="J57" s="62"/>
      <c r="K57" s="66"/>
      <c r="L57" s="66"/>
      <c r="M57" s="66"/>
      <c r="N57" s="66"/>
    </row>
    <row r="58" spans="1:14" s="7" customFormat="1" ht="66" customHeight="1">
      <c r="A58" s="1" t="s">
        <v>108</v>
      </c>
      <c r="B58" s="21">
        <v>150000</v>
      </c>
      <c r="C58" s="22"/>
      <c r="D58" s="22"/>
      <c r="E58" s="12">
        <f t="shared" si="1"/>
        <v>0</v>
      </c>
      <c r="F58" s="64" t="s">
        <v>109</v>
      </c>
      <c r="G58" s="14"/>
      <c r="H58" s="8" t="s">
        <v>110</v>
      </c>
      <c r="I58" s="66"/>
      <c r="J58" s="62"/>
      <c r="K58" s="66"/>
      <c r="L58" s="66"/>
      <c r="M58" s="66"/>
      <c r="N58" s="66"/>
    </row>
    <row r="59" spans="1:14" s="7" customFormat="1" ht="66" customHeight="1">
      <c r="A59" s="1" t="s">
        <v>111</v>
      </c>
      <c r="B59" s="21">
        <v>200000</v>
      </c>
      <c r="C59" s="22"/>
      <c r="D59" s="23"/>
      <c r="E59" s="12">
        <f t="shared" si="1"/>
        <v>0</v>
      </c>
      <c r="F59" s="64" t="s">
        <v>109</v>
      </c>
      <c r="G59" s="14"/>
      <c r="H59" s="8" t="s">
        <v>112</v>
      </c>
      <c r="I59" s="66"/>
      <c r="J59" s="62"/>
      <c r="K59" s="66"/>
      <c r="L59" s="66"/>
      <c r="M59" s="66"/>
      <c r="N59" s="66"/>
    </row>
    <row r="60" spans="1:14" s="7" customFormat="1" ht="122.25" customHeight="1">
      <c r="A60" s="1" t="s">
        <v>113</v>
      </c>
      <c r="B60" s="21">
        <v>150000</v>
      </c>
      <c r="C60" s="22">
        <v>141400</v>
      </c>
      <c r="D60" s="22">
        <v>141400</v>
      </c>
      <c r="E60" s="12">
        <f t="shared" si="1"/>
        <v>0.9426666666666667</v>
      </c>
      <c r="F60" s="64" t="s">
        <v>40</v>
      </c>
      <c r="G60" s="14"/>
      <c r="H60" s="8" t="s">
        <v>114</v>
      </c>
      <c r="I60" s="66"/>
      <c r="J60" s="62"/>
      <c r="K60" s="66"/>
      <c r="L60" s="66"/>
      <c r="M60" s="66"/>
      <c r="N60" s="66"/>
    </row>
    <row r="61" spans="1:14" s="7" customFormat="1" ht="88.5" customHeight="1">
      <c r="A61" s="1" t="s">
        <v>115</v>
      </c>
      <c r="B61" s="21">
        <v>530000</v>
      </c>
      <c r="C61" s="22"/>
      <c r="D61" s="23"/>
      <c r="E61" s="12">
        <f t="shared" si="1"/>
        <v>0</v>
      </c>
      <c r="F61" s="64" t="s">
        <v>38</v>
      </c>
      <c r="G61" s="14"/>
      <c r="H61" s="8" t="s">
        <v>116</v>
      </c>
      <c r="I61" s="66"/>
      <c r="J61" s="109"/>
      <c r="K61" s="66"/>
      <c r="L61" s="66"/>
      <c r="M61" s="66"/>
      <c r="N61" s="66"/>
    </row>
    <row r="62" spans="1:14" s="7" customFormat="1" ht="66" customHeight="1">
      <c r="A62" s="1" t="s">
        <v>117</v>
      </c>
      <c r="B62" s="21">
        <v>150000</v>
      </c>
      <c r="C62" s="21">
        <v>150000</v>
      </c>
      <c r="D62" s="21">
        <v>150000</v>
      </c>
      <c r="E62" s="12">
        <f t="shared" si="1"/>
        <v>1</v>
      </c>
      <c r="F62" s="64" t="s">
        <v>40</v>
      </c>
      <c r="G62" s="14"/>
      <c r="H62" s="8" t="s">
        <v>118</v>
      </c>
      <c r="I62" s="66"/>
      <c r="J62" s="66"/>
      <c r="K62" s="66"/>
      <c r="L62" s="66"/>
      <c r="M62" s="66"/>
      <c r="N62" s="66"/>
    </row>
    <row r="63" spans="1:14" s="7" customFormat="1" ht="93" customHeight="1">
      <c r="A63" s="1" t="s">
        <v>119</v>
      </c>
      <c r="B63" s="21">
        <v>150000</v>
      </c>
      <c r="C63" s="22"/>
      <c r="D63" s="23">
        <v>134471</v>
      </c>
      <c r="E63" s="12">
        <f t="shared" si="1"/>
        <v>0.8964733333333333</v>
      </c>
      <c r="F63" s="64" t="s">
        <v>40</v>
      </c>
      <c r="G63" s="14"/>
      <c r="H63" s="8" t="s">
        <v>114</v>
      </c>
      <c r="I63" s="66"/>
      <c r="J63" s="66"/>
      <c r="K63" s="66"/>
      <c r="L63" s="66"/>
      <c r="M63" s="66"/>
      <c r="N63" s="66"/>
    </row>
    <row r="64" spans="1:14" s="7" customFormat="1" ht="123.75" customHeight="1">
      <c r="A64" s="1" t="s">
        <v>120</v>
      </c>
      <c r="B64" s="21">
        <f>492100*2</f>
        <v>984200</v>
      </c>
      <c r="C64" s="22"/>
      <c r="D64" s="23"/>
      <c r="E64" s="12">
        <f t="shared" si="1"/>
        <v>0</v>
      </c>
      <c r="F64" s="64" t="s">
        <v>38</v>
      </c>
      <c r="G64" s="14"/>
      <c r="H64" s="8" t="s">
        <v>83</v>
      </c>
      <c r="I64" s="66"/>
      <c r="J64" s="66"/>
      <c r="K64" s="66"/>
      <c r="L64" s="66"/>
      <c r="M64" s="66"/>
      <c r="N64" s="66"/>
    </row>
    <row r="65" spans="1:14" s="7" customFormat="1" ht="138.75" customHeight="1">
      <c r="A65" s="1" t="s">
        <v>121</v>
      </c>
      <c r="B65" s="21">
        <v>492100</v>
      </c>
      <c r="C65" s="22"/>
      <c r="D65" s="23"/>
      <c r="E65" s="12">
        <f t="shared" si="1"/>
        <v>0</v>
      </c>
      <c r="F65" s="64" t="s">
        <v>38</v>
      </c>
      <c r="G65" s="14"/>
      <c r="H65" s="8" t="s">
        <v>122</v>
      </c>
      <c r="I65" s="66"/>
      <c r="J65" s="66"/>
      <c r="K65" s="66"/>
      <c r="L65" s="66"/>
      <c r="M65" s="66"/>
      <c r="N65" s="66"/>
    </row>
    <row r="66" spans="1:14" s="7" customFormat="1" ht="143.25" customHeight="1">
      <c r="A66" s="16" t="s">
        <v>123</v>
      </c>
      <c r="B66" s="21">
        <v>191975</v>
      </c>
      <c r="C66" s="22"/>
      <c r="D66" s="23"/>
      <c r="E66" s="12">
        <f t="shared" si="1"/>
        <v>0</v>
      </c>
      <c r="F66" s="64" t="s">
        <v>38</v>
      </c>
      <c r="G66" s="14"/>
      <c r="H66" s="8" t="s">
        <v>124</v>
      </c>
      <c r="I66" s="66"/>
      <c r="J66" s="66"/>
      <c r="K66" s="66"/>
      <c r="L66" s="66"/>
      <c r="M66" s="66"/>
      <c r="N66" s="66"/>
    </row>
    <row r="67" spans="1:14" s="7" customFormat="1" ht="156.75" customHeight="1">
      <c r="A67" s="16" t="s">
        <v>125</v>
      </c>
      <c r="B67" s="21">
        <v>492100</v>
      </c>
      <c r="C67" s="22">
        <v>54793</v>
      </c>
      <c r="D67" s="22">
        <v>54793</v>
      </c>
      <c r="E67" s="12">
        <f t="shared" si="1"/>
        <v>0.11134525502946556</v>
      </c>
      <c r="F67" s="64" t="s">
        <v>38</v>
      </c>
      <c r="G67" s="14"/>
      <c r="H67" s="8" t="s">
        <v>126</v>
      </c>
      <c r="I67" s="66"/>
      <c r="J67" s="66"/>
      <c r="K67" s="66"/>
      <c r="L67" s="66"/>
      <c r="M67" s="66"/>
      <c r="N67" s="66"/>
    </row>
    <row r="68" spans="1:14" s="7" customFormat="1" ht="127.5" customHeight="1">
      <c r="A68" s="16" t="s">
        <v>127</v>
      </c>
      <c r="B68" s="21">
        <v>394100</v>
      </c>
      <c r="C68" s="22"/>
      <c r="D68" s="23"/>
      <c r="E68" s="12">
        <f t="shared" si="1"/>
        <v>0</v>
      </c>
      <c r="F68" s="64" t="s">
        <v>38</v>
      </c>
      <c r="G68" s="14"/>
      <c r="H68" s="8" t="s">
        <v>58</v>
      </c>
      <c r="I68" s="66"/>
      <c r="J68" s="66"/>
      <c r="K68" s="66"/>
      <c r="L68" s="66"/>
      <c r="M68" s="66"/>
      <c r="N68" s="66"/>
    </row>
    <row r="69" spans="1:14" s="7" customFormat="1" ht="129.75" customHeight="1">
      <c r="A69" s="16" t="s">
        <v>128</v>
      </c>
      <c r="B69" s="21">
        <v>616600</v>
      </c>
      <c r="C69" s="22">
        <v>231950</v>
      </c>
      <c r="D69" s="22">
        <v>231950</v>
      </c>
      <c r="E69" s="12">
        <f t="shared" si="1"/>
        <v>0.37617580278949075</v>
      </c>
      <c r="F69" s="64" t="s">
        <v>38</v>
      </c>
      <c r="G69" s="14"/>
      <c r="H69" s="8" t="s">
        <v>116</v>
      </c>
      <c r="I69" s="66"/>
      <c r="J69" s="66"/>
      <c r="K69" s="66"/>
      <c r="L69" s="66"/>
      <c r="M69" s="66"/>
      <c r="N69" s="66"/>
    </row>
    <row r="70" spans="1:14" s="7" customFormat="1" ht="66" customHeight="1">
      <c r="A70" s="16" t="s">
        <v>129</v>
      </c>
      <c r="B70" s="21">
        <v>30000</v>
      </c>
      <c r="C70" s="22"/>
      <c r="D70" s="23">
        <v>30000</v>
      </c>
      <c r="E70" s="12">
        <f t="shared" si="1"/>
        <v>1</v>
      </c>
      <c r="F70" s="64" t="s">
        <v>73</v>
      </c>
      <c r="G70" s="14"/>
      <c r="H70" s="8" t="s">
        <v>130</v>
      </c>
      <c r="I70" s="66"/>
      <c r="J70" s="66"/>
      <c r="K70" s="66"/>
      <c r="L70" s="66"/>
      <c r="M70" s="66"/>
      <c r="N70" s="66"/>
    </row>
    <row r="71" spans="1:14" s="7" customFormat="1" ht="66" customHeight="1">
      <c r="A71" s="16" t="s">
        <v>131</v>
      </c>
      <c r="B71" s="21">
        <v>200000</v>
      </c>
      <c r="C71" s="21"/>
      <c r="D71" s="21">
        <v>200000</v>
      </c>
      <c r="E71" s="12">
        <f t="shared" si="1"/>
        <v>1</v>
      </c>
      <c r="F71" s="64" t="s">
        <v>73</v>
      </c>
      <c r="G71" s="14"/>
      <c r="H71" s="8" t="s">
        <v>132</v>
      </c>
      <c r="I71" s="66"/>
      <c r="J71" s="66"/>
      <c r="K71" s="66"/>
      <c r="L71" s="66"/>
      <c r="M71" s="66"/>
      <c r="N71" s="66"/>
    </row>
    <row r="72" spans="1:14" s="7" customFormat="1" ht="66" customHeight="1">
      <c r="A72" s="16" t="s">
        <v>133</v>
      </c>
      <c r="B72" s="21">
        <v>60000</v>
      </c>
      <c r="C72" s="22"/>
      <c r="D72" s="23"/>
      <c r="E72" s="12">
        <f t="shared" si="1"/>
        <v>0</v>
      </c>
      <c r="F72" s="64" t="s">
        <v>38</v>
      </c>
      <c r="G72" s="14"/>
      <c r="H72" s="8" t="s">
        <v>134</v>
      </c>
      <c r="I72" s="66"/>
      <c r="J72" s="66"/>
      <c r="K72" s="66"/>
      <c r="L72" s="66"/>
      <c r="M72" s="66"/>
      <c r="N72" s="66"/>
    </row>
    <row r="73" spans="1:14" s="7" customFormat="1" ht="66" customHeight="1">
      <c r="A73" s="16" t="s">
        <v>135</v>
      </c>
      <c r="B73" s="21">
        <v>285120</v>
      </c>
      <c r="C73" s="22">
        <v>63360</v>
      </c>
      <c r="D73" s="22">
        <v>63360</v>
      </c>
      <c r="E73" s="12">
        <f t="shared" si="1"/>
        <v>0.2222222222222222</v>
      </c>
      <c r="F73" s="64" t="s">
        <v>53</v>
      </c>
      <c r="G73" s="14"/>
      <c r="H73" s="8" t="s">
        <v>118</v>
      </c>
      <c r="I73" s="66"/>
      <c r="J73" s="66"/>
      <c r="K73" s="66"/>
      <c r="L73" s="66"/>
      <c r="M73" s="66"/>
      <c r="N73" s="66"/>
    </row>
    <row r="74" spans="1:14" s="7" customFormat="1" ht="73.5" customHeight="1">
      <c r="A74" s="16" t="s">
        <v>136</v>
      </c>
      <c r="B74" s="21">
        <v>285120</v>
      </c>
      <c r="C74" s="22">
        <v>95040</v>
      </c>
      <c r="D74" s="22">
        <v>95040</v>
      </c>
      <c r="E74" s="12"/>
      <c r="F74" s="64" t="s">
        <v>53</v>
      </c>
      <c r="G74" s="14"/>
      <c r="H74" s="8" t="s">
        <v>87</v>
      </c>
      <c r="I74" s="66"/>
      <c r="J74" s="66"/>
      <c r="K74" s="66"/>
      <c r="L74" s="66"/>
      <c r="M74" s="66"/>
      <c r="N74" s="66"/>
    </row>
    <row r="75" spans="1:14" s="7" customFormat="1" ht="91.5" customHeight="1">
      <c r="A75" s="16" t="s">
        <v>137</v>
      </c>
      <c r="B75" s="21">
        <v>285120</v>
      </c>
      <c r="C75" s="22">
        <v>90720</v>
      </c>
      <c r="D75" s="22">
        <v>90720</v>
      </c>
      <c r="E75" s="12"/>
      <c r="F75" s="64" t="s">
        <v>53</v>
      </c>
      <c r="G75" s="14"/>
      <c r="H75" s="8" t="s">
        <v>90</v>
      </c>
      <c r="I75" s="66"/>
      <c r="J75" s="66"/>
      <c r="K75" s="66"/>
      <c r="L75" s="66"/>
      <c r="M75" s="66"/>
      <c r="N75" s="66"/>
    </row>
    <row r="76" spans="1:14" s="7" customFormat="1" ht="85.5" customHeight="1">
      <c r="A76" s="16" t="s">
        <v>138</v>
      </c>
      <c r="B76" s="26">
        <v>50000</v>
      </c>
      <c r="C76" s="22"/>
      <c r="D76" s="23"/>
      <c r="E76" s="12"/>
      <c r="F76" s="64" t="s">
        <v>53</v>
      </c>
      <c r="G76" s="14"/>
      <c r="H76" s="8" t="s">
        <v>56</v>
      </c>
      <c r="I76" s="66"/>
      <c r="J76" s="66"/>
      <c r="K76" s="66"/>
      <c r="L76" s="66"/>
      <c r="M76" s="66"/>
      <c r="N76" s="66"/>
    </row>
    <row r="77" spans="1:14" s="7" customFormat="1" ht="74.25" customHeight="1">
      <c r="A77" s="16" t="s">
        <v>139</v>
      </c>
      <c r="B77" s="27">
        <v>50000</v>
      </c>
      <c r="C77" s="22"/>
      <c r="D77" s="23"/>
      <c r="E77" s="12"/>
      <c r="F77" s="64" t="s">
        <v>53</v>
      </c>
      <c r="G77" s="14"/>
      <c r="H77" s="8" t="s">
        <v>56</v>
      </c>
      <c r="I77" s="66"/>
      <c r="J77" s="66"/>
      <c r="K77" s="66"/>
      <c r="L77" s="66"/>
      <c r="M77" s="66"/>
      <c r="N77" s="66"/>
    </row>
    <row r="78" spans="1:14" s="7" customFormat="1" ht="66" customHeight="1">
      <c r="A78" s="16" t="s">
        <v>140</v>
      </c>
      <c r="B78" s="26">
        <v>80000</v>
      </c>
      <c r="C78" s="22"/>
      <c r="D78" s="23"/>
      <c r="E78" s="12"/>
      <c r="F78" s="64" t="s">
        <v>53</v>
      </c>
      <c r="G78" s="14"/>
      <c r="H78" s="8" t="s">
        <v>51</v>
      </c>
      <c r="I78" s="66"/>
      <c r="J78" s="66"/>
      <c r="K78" s="66"/>
      <c r="L78" s="66"/>
      <c r="M78" s="66"/>
      <c r="N78" s="66"/>
    </row>
    <row r="79" spans="1:14" s="7" customFormat="1" ht="120.75" customHeight="1">
      <c r="A79" s="16" t="s">
        <v>141</v>
      </c>
      <c r="B79" s="27">
        <v>30000</v>
      </c>
      <c r="C79" s="22"/>
      <c r="D79" s="23"/>
      <c r="E79" s="12"/>
      <c r="F79" s="64" t="s">
        <v>53</v>
      </c>
      <c r="G79" s="14"/>
      <c r="H79" s="8" t="s">
        <v>114</v>
      </c>
      <c r="I79" s="66"/>
      <c r="J79" s="66"/>
      <c r="K79" s="66"/>
      <c r="L79" s="66"/>
      <c r="M79" s="66"/>
      <c r="N79" s="66"/>
    </row>
    <row r="80" spans="1:14" s="7" customFormat="1" ht="96" customHeight="1">
      <c r="A80" s="16" t="s">
        <v>142</v>
      </c>
      <c r="B80" s="26">
        <v>50000</v>
      </c>
      <c r="C80" s="22"/>
      <c r="D80" s="23"/>
      <c r="E80" s="12"/>
      <c r="F80" s="64" t="s">
        <v>53</v>
      </c>
      <c r="G80" s="14"/>
      <c r="H80" s="8" t="s">
        <v>143</v>
      </c>
      <c r="I80" s="66"/>
      <c r="J80" s="66"/>
      <c r="K80" s="66"/>
      <c r="L80" s="66"/>
      <c r="M80" s="66"/>
      <c r="N80" s="66"/>
    </row>
    <row r="81" spans="1:14" s="7" customFormat="1" ht="90.75" customHeight="1">
      <c r="A81" s="16" t="s">
        <v>144</v>
      </c>
      <c r="B81" s="27">
        <v>30000</v>
      </c>
      <c r="C81" s="22"/>
      <c r="D81" s="23"/>
      <c r="E81" s="12"/>
      <c r="F81" s="64" t="s">
        <v>53</v>
      </c>
      <c r="G81" s="14"/>
      <c r="H81" s="8" t="s">
        <v>143</v>
      </c>
      <c r="I81" s="66"/>
      <c r="J81" s="66"/>
      <c r="K81" s="66"/>
      <c r="L81" s="66"/>
      <c r="M81" s="66"/>
      <c r="N81" s="66"/>
    </row>
    <row r="82" spans="1:14" s="7" customFormat="1" ht="84.75" customHeight="1">
      <c r="A82" s="16" t="s">
        <v>145</v>
      </c>
      <c r="B82" s="26">
        <v>35000</v>
      </c>
      <c r="C82" s="22"/>
      <c r="D82" s="23"/>
      <c r="E82" s="12"/>
      <c r="F82" s="64"/>
      <c r="G82" s="14"/>
      <c r="H82" s="8" t="s">
        <v>143</v>
      </c>
      <c r="I82" s="66"/>
      <c r="J82" s="66"/>
      <c r="K82" s="66"/>
      <c r="L82" s="66"/>
      <c r="M82" s="66"/>
      <c r="N82" s="66"/>
    </row>
    <row r="83" spans="1:14" s="7" customFormat="1" ht="91.5" customHeight="1">
      <c r="A83" s="16" t="s">
        <v>146</v>
      </c>
      <c r="B83" s="26">
        <v>160000</v>
      </c>
      <c r="C83" s="22"/>
      <c r="D83" s="23"/>
      <c r="E83" s="12"/>
      <c r="F83" s="64"/>
      <c r="G83" s="14"/>
      <c r="H83" s="8" t="s">
        <v>132</v>
      </c>
      <c r="I83" s="66"/>
      <c r="J83" s="66"/>
      <c r="K83" s="66"/>
      <c r="L83" s="66"/>
      <c r="M83" s="66"/>
      <c r="N83" s="66"/>
    </row>
    <row r="84" spans="1:14" s="7" customFormat="1" ht="95.25" customHeight="1">
      <c r="A84" s="16" t="s">
        <v>147</v>
      </c>
      <c r="B84" s="26">
        <v>496280</v>
      </c>
      <c r="C84" s="22"/>
      <c r="D84" s="23"/>
      <c r="E84" s="12"/>
      <c r="F84" s="64"/>
      <c r="G84" s="14"/>
      <c r="H84" s="8" t="s">
        <v>83</v>
      </c>
      <c r="I84" s="66"/>
      <c r="J84" s="66"/>
      <c r="K84" s="66"/>
      <c r="L84" s="66"/>
      <c r="M84" s="66"/>
      <c r="N84" s="66"/>
    </row>
    <row r="85" spans="1:14" s="7" customFormat="1" ht="66" customHeight="1">
      <c r="A85" s="16" t="s">
        <v>148</v>
      </c>
      <c r="B85" s="21">
        <v>60000</v>
      </c>
      <c r="C85" s="22"/>
      <c r="D85" s="23"/>
      <c r="E85" s="12"/>
      <c r="F85" s="64"/>
      <c r="G85" s="14"/>
      <c r="H85" s="8" t="s">
        <v>149</v>
      </c>
      <c r="I85" s="66"/>
      <c r="J85" s="66"/>
      <c r="K85" s="66"/>
      <c r="L85" s="66"/>
      <c r="M85" s="66"/>
      <c r="N85" s="66"/>
    </row>
    <row r="86" spans="1:14" s="7" customFormat="1" ht="60" customHeight="1">
      <c r="A86" s="3" t="s">
        <v>70</v>
      </c>
      <c r="B86" s="4">
        <f>SUM(B40:B85)</f>
        <v>7097515</v>
      </c>
      <c r="C86" s="4">
        <f>SUM(C40:C85)</f>
        <v>1551610</v>
      </c>
      <c r="D86" s="5">
        <f>SUM(D40:D85)</f>
        <v>5526304</v>
      </c>
      <c r="E86" s="12">
        <f t="shared" si="1"/>
        <v>0.7786251948745441</v>
      </c>
      <c r="F86" s="64"/>
      <c r="G86" s="6"/>
      <c r="H86" s="8"/>
      <c r="I86" s="66"/>
      <c r="J86" s="66"/>
      <c r="K86" s="66"/>
      <c r="L86" s="66"/>
      <c r="M86" s="66"/>
      <c r="N86" s="66"/>
    </row>
    <row r="87" spans="1:14" s="113" customFormat="1" ht="60" customHeight="1">
      <c r="A87" s="73" t="s">
        <v>150</v>
      </c>
      <c r="B87" s="73"/>
      <c r="C87" s="73"/>
      <c r="D87" s="73"/>
      <c r="E87" s="73"/>
      <c r="F87" s="73"/>
      <c r="G87" s="73"/>
      <c r="H87" s="74"/>
      <c r="I87" s="112"/>
      <c r="J87" s="112"/>
      <c r="K87" s="112"/>
      <c r="L87" s="112"/>
      <c r="M87" s="112"/>
      <c r="N87" s="112"/>
    </row>
    <row r="88" spans="1:14" s="7" customFormat="1" ht="72" customHeight="1">
      <c r="A88" s="1" t="s">
        <v>151</v>
      </c>
      <c r="B88" s="21"/>
      <c r="C88" s="22"/>
      <c r="D88" s="23">
        <v>290000</v>
      </c>
      <c r="E88" s="24"/>
      <c r="F88" s="64" t="s">
        <v>152</v>
      </c>
      <c r="G88" s="11" t="s">
        <v>35</v>
      </c>
      <c r="H88" s="8"/>
      <c r="I88" s="66"/>
      <c r="J88" s="23"/>
      <c r="K88" s="66"/>
      <c r="L88" s="66"/>
      <c r="M88" s="66"/>
      <c r="N88" s="66"/>
    </row>
    <row r="89" spans="1:14" s="7" customFormat="1" ht="60" customHeight="1">
      <c r="A89" s="1" t="s">
        <v>153</v>
      </c>
      <c r="B89" s="21"/>
      <c r="C89" s="22"/>
      <c r="D89" s="23">
        <v>313173</v>
      </c>
      <c r="E89" s="24"/>
      <c r="F89" s="64" t="s">
        <v>152</v>
      </c>
      <c r="G89" s="14" t="s">
        <v>154</v>
      </c>
      <c r="H89" s="8"/>
      <c r="I89" s="66"/>
      <c r="J89" s="23"/>
      <c r="K89" s="66"/>
      <c r="L89" s="66"/>
      <c r="M89" s="66"/>
      <c r="N89" s="66"/>
    </row>
    <row r="90" spans="1:14" s="7" customFormat="1" ht="97.5" customHeight="1">
      <c r="A90" s="1" t="s">
        <v>155</v>
      </c>
      <c r="B90" s="21"/>
      <c r="C90" s="22"/>
      <c r="D90" s="23">
        <v>150000</v>
      </c>
      <c r="F90" s="64" t="s">
        <v>156</v>
      </c>
      <c r="G90" s="11" t="s">
        <v>35</v>
      </c>
      <c r="H90" s="8"/>
      <c r="I90" s="66"/>
      <c r="J90" s="23"/>
      <c r="K90" s="66"/>
      <c r="L90" s="66"/>
      <c r="M90" s="66"/>
      <c r="N90" s="66"/>
    </row>
    <row r="91" spans="1:14" s="7" customFormat="1" ht="60" customHeight="1">
      <c r="A91" s="1" t="s">
        <v>157</v>
      </c>
      <c r="B91" s="21"/>
      <c r="C91" s="22"/>
      <c r="D91" s="23">
        <v>57607</v>
      </c>
      <c r="E91" s="24"/>
      <c r="F91" s="64" t="s">
        <v>156</v>
      </c>
      <c r="G91" s="14" t="s">
        <v>158</v>
      </c>
      <c r="H91" s="8"/>
      <c r="I91" s="66"/>
      <c r="J91" s="23"/>
      <c r="K91" s="66"/>
      <c r="L91" s="66"/>
      <c r="M91" s="66"/>
      <c r="N91" s="66"/>
    </row>
    <row r="92" spans="1:14" s="7" customFormat="1" ht="60" customHeight="1">
      <c r="A92" s="1" t="s">
        <v>159</v>
      </c>
      <c r="B92" s="21"/>
      <c r="C92" s="22"/>
      <c r="D92" s="23">
        <v>487500</v>
      </c>
      <c r="E92" s="24"/>
      <c r="F92" s="64" t="s">
        <v>156</v>
      </c>
      <c r="G92" s="14" t="s">
        <v>160</v>
      </c>
      <c r="H92" s="8" t="s">
        <v>161</v>
      </c>
      <c r="I92" s="66"/>
      <c r="J92" s="23"/>
      <c r="K92" s="66"/>
      <c r="L92" s="66"/>
      <c r="M92" s="66"/>
      <c r="N92" s="66"/>
    </row>
    <row r="93" spans="1:14" s="7" customFormat="1" ht="105" customHeight="1">
      <c r="A93" s="1" t="s">
        <v>162</v>
      </c>
      <c r="B93" s="21">
        <v>672000</v>
      </c>
      <c r="C93" s="22">
        <v>200000</v>
      </c>
      <c r="D93" s="23">
        <v>400000</v>
      </c>
      <c r="E93" s="12">
        <f>D93/B93</f>
        <v>0.5952380952380952</v>
      </c>
      <c r="F93" s="64" t="s">
        <v>152</v>
      </c>
      <c r="G93" s="14"/>
      <c r="H93" s="8"/>
      <c r="I93" s="66"/>
      <c r="J93" s="66"/>
      <c r="K93" s="66"/>
      <c r="L93" s="66"/>
      <c r="M93" s="66"/>
      <c r="N93" s="66"/>
    </row>
    <row r="94" spans="1:14" s="7" customFormat="1" ht="135.75" customHeight="1">
      <c r="A94" s="1" t="s">
        <v>163</v>
      </c>
      <c r="B94" s="21">
        <v>800000</v>
      </c>
      <c r="C94" s="22"/>
      <c r="D94" s="23"/>
      <c r="E94" s="12">
        <f aca="true" t="shared" si="2" ref="E94:E101">D94/B94</f>
        <v>0</v>
      </c>
      <c r="F94" s="64" t="s">
        <v>164</v>
      </c>
      <c r="G94" s="14"/>
      <c r="H94" s="8"/>
      <c r="I94" s="66"/>
      <c r="J94" s="66"/>
      <c r="K94" s="66"/>
      <c r="L94" s="66"/>
      <c r="M94" s="66"/>
      <c r="N94" s="66"/>
    </row>
    <row r="95" spans="1:14" s="7" customFormat="1" ht="90" customHeight="1">
      <c r="A95" s="1" t="s">
        <v>165</v>
      </c>
      <c r="B95" s="21">
        <v>432000</v>
      </c>
      <c r="C95" s="22"/>
      <c r="D95" s="23"/>
      <c r="E95" s="12">
        <f t="shared" si="2"/>
        <v>0</v>
      </c>
      <c r="F95" s="64" t="s">
        <v>152</v>
      </c>
      <c r="G95" s="14"/>
      <c r="H95" s="8"/>
      <c r="I95" s="66"/>
      <c r="J95" s="66"/>
      <c r="K95" s="66"/>
      <c r="L95" s="66"/>
      <c r="M95" s="66"/>
      <c r="N95" s="66"/>
    </row>
    <row r="96" spans="1:14" s="7" customFormat="1" ht="124.5" customHeight="1">
      <c r="A96" s="1" t="s">
        <v>166</v>
      </c>
      <c r="B96" s="21">
        <v>800000</v>
      </c>
      <c r="C96" s="22"/>
      <c r="D96" s="23"/>
      <c r="E96" s="12">
        <f t="shared" si="2"/>
        <v>0</v>
      </c>
      <c r="F96" s="64" t="s">
        <v>167</v>
      </c>
      <c r="G96" s="14"/>
      <c r="H96" s="8"/>
      <c r="I96" s="66"/>
      <c r="J96" s="66"/>
      <c r="K96" s="66"/>
      <c r="L96" s="66"/>
      <c r="M96" s="66"/>
      <c r="N96" s="66"/>
    </row>
    <row r="97" spans="1:14" s="7" customFormat="1" ht="94.5" customHeight="1">
      <c r="A97" s="1" t="s">
        <v>168</v>
      </c>
      <c r="B97" s="21">
        <v>680000</v>
      </c>
      <c r="C97" s="22"/>
      <c r="D97" s="23"/>
      <c r="E97" s="12">
        <f t="shared" si="2"/>
        <v>0</v>
      </c>
      <c r="F97" s="64" t="s">
        <v>152</v>
      </c>
      <c r="G97" s="14"/>
      <c r="H97" s="8" t="s">
        <v>169</v>
      </c>
      <c r="I97" s="66"/>
      <c r="J97" s="66"/>
      <c r="K97" s="66"/>
      <c r="L97" s="66"/>
      <c r="M97" s="66"/>
      <c r="N97" s="66"/>
    </row>
    <row r="98" spans="1:14" s="7" customFormat="1" ht="93" customHeight="1">
      <c r="A98" s="1" t="s">
        <v>170</v>
      </c>
      <c r="B98" s="21">
        <v>216000</v>
      </c>
      <c r="C98" s="22"/>
      <c r="D98" s="23"/>
      <c r="E98" s="12">
        <f t="shared" si="2"/>
        <v>0</v>
      </c>
      <c r="F98" s="64" t="s">
        <v>171</v>
      </c>
      <c r="G98" s="14"/>
      <c r="H98" s="8" t="s">
        <v>6</v>
      </c>
      <c r="I98" s="66"/>
      <c r="J98" s="66"/>
      <c r="K98" s="66"/>
      <c r="L98" s="66"/>
      <c r="M98" s="66"/>
      <c r="N98" s="66"/>
    </row>
    <row r="99" spans="1:14" s="7" customFormat="1" ht="81.75" customHeight="1">
      <c r="A99" s="1" t="s">
        <v>172</v>
      </c>
      <c r="B99" s="21">
        <v>200000</v>
      </c>
      <c r="C99" s="22"/>
      <c r="D99" s="23">
        <v>200000</v>
      </c>
      <c r="E99" s="12">
        <f t="shared" si="2"/>
        <v>1</v>
      </c>
      <c r="F99" s="64" t="s">
        <v>156</v>
      </c>
      <c r="G99" s="14"/>
      <c r="H99" s="8" t="s">
        <v>173</v>
      </c>
      <c r="I99" s="66"/>
      <c r="J99" s="66"/>
      <c r="K99" s="66"/>
      <c r="L99" s="66"/>
      <c r="M99" s="66"/>
      <c r="N99" s="66"/>
    </row>
    <row r="100" spans="1:14" s="7" customFormat="1" ht="120.75" customHeight="1">
      <c r="A100" s="16" t="s">
        <v>174</v>
      </c>
      <c r="B100" s="26">
        <v>200000</v>
      </c>
      <c r="C100" s="22"/>
      <c r="D100" s="23"/>
      <c r="E100" s="12"/>
      <c r="F100" s="64"/>
      <c r="G100" s="14"/>
      <c r="H100" s="8"/>
      <c r="I100" s="66"/>
      <c r="J100" s="66"/>
      <c r="K100" s="66"/>
      <c r="L100" s="66"/>
      <c r="M100" s="66"/>
      <c r="N100" s="66"/>
    </row>
    <row r="101" spans="1:14" s="7" customFormat="1" ht="60" customHeight="1">
      <c r="A101" s="3" t="s">
        <v>70</v>
      </c>
      <c r="B101" s="4">
        <f>SUM(B88:B100)</f>
        <v>4000000</v>
      </c>
      <c r="C101" s="4">
        <f>SUM(C88:C100)</f>
        <v>200000</v>
      </c>
      <c r="D101" s="4">
        <f>SUM(D88:D100)</f>
        <v>1898280</v>
      </c>
      <c r="E101" s="12">
        <f t="shared" si="2"/>
        <v>0.47457</v>
      </c>
      <c r="F101" s="49"/>
      <c r="G101" s="6"/>
      <c r="H101" s="8"/>
      <c r="I101" s="66"/>
      <c r="J101" s="66"/>
      <c r="K101" s="66"/>
      <c r="L101" s="66"/>
      <c r="M101" s="66"/>
      <c r="N101" s="66"/>
    </row>
    <row r="102" spans="1:14" s="115" customFormat="1" ht="60" customHeight="1">
      <c r="A102" s="73" t="s">
        <v>3</v>
      </c>
      <c r="B102" s="73"/>
      <c r="C102" s="73"/>
      <c r="D102" s="73"/>
      <c r="E102" s="73"/>
      <c r="F102" s="73"/>
      <c r="G102" s="73"/>
      <c r="H102" s="74"/>
      <c r="I102" s="114"/>
      <c r="J102" s="114"/>
      <c r="K102" s="114"/>
      <c r="L102" s="114"/>
      <c r="M102" s="114"/>
      <c r="N102" s="114"/>
    </row>
    <row r="103" spans="1:14" s="7" customFormat="1" ht="60" customHeight="1">
      <c r="A103" s="1" t="s">
        <v>175</v>
      </c>
      <c r="B103" s="21">
        <v>56490000</v>
      </c>
      <c r="C103" s="22">
        <v>18600612</v>
      </c>
      <c r="D103" s="22">
        <v>36459699</v>
      </c>
      <c r="E103" s="2">
        <f>D103/B103</f>
        <v>0.6454186404673393</v>
      </c>
      <c r="F103" s="58" t="s">
        <v>176</v>
      </c>
      <c r="G103" s="28" t="s">
        <v>177</v>
      </c>
      <c r="H103" s="8"/>
      <c r="I103" s="66"/>
      <c r="J103" s="66"/>
      <c r="K103" s="66"/>
      <c r="L103" s="66"/>
      <c r="M103" s="66"/>
      <c r="N103" s="66"/>
    </row>
    <row r="104" spans="1:14" s="7" customFormat="1" ht="60" customHeight="1">
      <c r="A104" s="1" t="s">
        <v>178</v>
      </c>
      <c r="B104" s="21"/>
      <c r="C104" s="22"/>
      <c r="D104" s="23">
        <v>300000</v>
      </c>
      <c r="E104" s="2"/>
      <c r="F104" s="58" t="s">
        <v>179</v>
      </c>
      <c r="G104" s="14" t="s">
        <v>180</v>
      </c>
      <c r="H104" s="8"/>
      <c r="I104" s="66"/>
      <c r="J104" s="66"/>
      <c r="K104" s="66"/>
      <c r="L104" s="66"/>
      <c r="M104" s="66"/>
      <c r="N104" s="66"/>
    </row>
    <row r="105" spans="1:14" s="7" customFormat="1" ht="127.5" customHeight="1">
      <c r="A105" s="1" t="s">
        <v>181</v>
      </c>
      <c r="B105" s="21"/>
      <c r="C105" s="22"/>
      <c r="D105" s="22">
        <v>920000</v>
      </c>
      <c r="E105" s="2"/>
      <c r="F105" s="58" t="s">
        <v>34</v>
      </c>
      <c r="G105" s="11" t="s">
        <v>35</v>
      </c>
      <c r="H105" s="8"/>
      <c r="I105" s="66"/>
      <c r="J105" s="66"/>
      <c r="K105" s="66"/>
      <c r="L105" s="66"/>
      <c r="M105" s="66"/>
      <c r="N105" s="66"/>
    </row>
    <row r="106" spans="1:14" s="7" customFormat="1" ht="96.75" customHeight="1">
      <c r="A106" s="1" t="s">
        <v>182</v>
      </c>
      <c r="B106" s="21"/>
      <c r="C106" s="22"/>
      <c r="D106" s="23">
        <v>590523</v>
      </c>
      <c r="E106" s="2"/>
      <c r="F106" s="58" t="s">
        <v>34</v>
      </c>
      <c r="G106" s="11" t="s">
        <v>35</v>
      </c>
      <c r="H106" s="8"/>
      <c r="I106" s="66"/>
      <c r="J106" s="66"/>
      <c r="K106" s="66"/>
      <c r="L106" s="66"/>
      <c r="M106" s="66"/>
      <c r="N106" s="66"/>
    </row>
    <row r="107" spans="1:14" s="7" customFormat="1" ht="84" customHeight="1">
      <c r="A107" s="1" t="s">
        <v>183</v>
      </c>
      <c r="B107" s="21"/>
      <c r="C107" s="22"/>
      <c r="D107" s="23"/>
      <c r="E107" s="2"/>
      <c r="F107" s="58" t="s">
        <v>184</v>
      </c>
      <c r="G107" s="11" t="s">
        <v>35</v>
      </c>
      <c r="H107" s="8"/>
      <c r="I107" s="66"/>
      <c r="J107" s="66"/>
      <c r="K107" s="66"/>
      <c r="L107" s="66"/>
      <c r="M107" s="66"/>
      <c r="N107" s="66"/>
    </row>
    <row r="108" spans="1:14" s="7" customFormat="1" ht="60" customHeight="1">
      <c r="A108" s="1" t="s">
        <v>185</v>
      </c>
      <c r="B108" s="21"/>
      <c r="C108" s="22"/>
      <c r="D108" s="23">
        <v>17236</v>
      </c>
      <c r="E108" s="2"/>
      <c r="F108" s="58" t="s">
        <v>34</v>
      </c>
      <c r="G108" s="14" t="s">
        <v>186</v>
      </c>
      <c r="H108" s="8" t="s">
        <v>187</v>
      </c>
      <c r="I108" s="66"/>
      <c r="J108" s="66"/>
      <c r="K108" s="66"/>
      <c r="L108" s="66"/>
      <c r="M108" s="66"/>
      <c r="N108" s="66"/>
    </row>
    <row r="109" spans="1:14" s="7" customFormat="1" ht="60" customHeight="1">
      <c r="A109" s="1" t="s">
        <v>188</v>
      </c>
      <c r="B109" s="21">
        <v>3838950</v>
      </c>
      <c r="C109" s="22">
        <v>745923</v>
      </c>
      <c r="D109" s="22">
        <v>1878866</v>
      </c>
      <c r="E109" s="2">
        <f aca="true" t="shared" si="3" ref="E109:E115">D109/B109</f>
        <v>0.48942184711965514</v>
      </c>
      <c r="F109" s="58" t="s">
        <v>38</v>
      </c>
      <c r="G109" s="14"/>
      <c r="H109" s="8"/>
      <c r="I109" s="66"/>
      <c r="J109" s="66"/>
      <c r="K109" s="66"/>
      <c r="L109" s="66"/>
      <c r="M109" s="66"/>
      <c r="N109" s="66"/>
    </row>
    <row r="110" spans="1:14" s="7" customFormat="1" ht="122.25" customHeight="1">
      <c r="A110" s="16" t="s">
        <v>189</v>
      </c>
      <c r="B110" s="21">
        <v>970000</v>
      </c>
      <c r="C110" s="22"/>
      <c r="D110" s="23"/>
      <c r="E110" s="2">
        <f t="shared" si="3"/>
        <v>0</v>
      </c>
      <c r="F110" s="58" t="s">
        <v>38</v>
      </c>
      <c r="G110" s="14"/>
      <c r="H110" s="8"/>
      <c r="I110" s="66"/>
      <c r="J110" s="66"/>
      <c r="K110" s="66"/>
      <c r="L110" s="66"/>
      <c r="M110" s="66"/>
      <c r="N110" s="66"/>
    </row>
    <row r="111" spans="1:14" s="7" customFormat="1" ht="86.25" customHeight="1">
      <c r="A111" s="1" t="s">
        <v>190</v>
      </c>
      <c r="B111" s="21">
        <v>60000</v>
      </c>
      <c r="C111" s="22"/>
      <c r="D111" s="23"/>
      <c r="E111" s="2">
        <f t="shared" si="3"/>
        <v>0</v>
      </c>
      <c r="F111" s="58" t="s">
        <v>38</v>
      </c>
      <c r="G111" s="14"/>
      <c r="H111" s="8" t="s">
        <v>191</v>
      </c>
      <c r="I111" s="66"/>
      <c r="J111" s="66"/>
      <c r="K111" s="66"/>
      <c r="L111" s="66"/>
      <c r="M111" s="66"/>
      <c r="N111" s="66"/>
    </row>
    <row r="112" spans="1:14" s="7" customFormat="1" ht="104.25" customHeight="1">
      <c r="A112" s="1" t="s">
        <v>192</v>
      </c>
      <c r="B112" s="21">
        <v>60000</v>
      </c>
      <c r="C112" s="22"/>
      <c r="D112" s="23"/>
      <c r="E112" s="2">
        <f t="shared" si="3"/>
        <v>0</v>
      </c>
      <c r="F112" s="58" t="s">
        <v>38</v>
      </c>
      <c r="G112" s="14"/>
      <c r="H112" s="8" t="s">
        <v>58</v>
      </c>
      <c r="I112" s="66"/>
      <c r="J112" s="66"/>
      <c r="K112" s="66"/>
      <c r="L112" s="66"/>
      <c r="M112" s="66"/>
      <c r="N112" s="66"/>
    </row>
    <row r="113" spans="1:14" s="7" customFormat="1" ht="60" customHeight="1">
      <c r="A113" s="3" t="s">
        <v>70</v>
      </c>
      <c r="B113" s="4">
        <f>SUM(B103:B112)</f>
        <v>61418950</v>
      </c>
      <c r="C113" s="4">
        <f>SUM(C103:C112)</f>
        <v>19346535</v>
      </c>
      <c r="D113" s="5">
        <f>SUM(D103:D112)</f>
        <v>40166324</v>
      </c>
      <c r="E113" s="2">
        <f t="shared" si="3"/>
        <v>0.6539728210918617</v>
      </c>
      <c r="F113" s="49"/>
      <c r="G113" s="6"/>
      <c r="H113" s="8"/>
      <c r="I113" s="66"/>
      <c r="J113" s="66"/>
      <c r="K113" s="66"/>
      <c r="L113" s="66"/>
      <c r="M113" s="66"/>
      <c r="N113" s="66"/>
    </row>
    <row r="114" spans="1:14" s="7" customFormat="1" ht="49.5" customHeight="1">
      <c r="A114" s="80" t="s">
        <v>193</v>
      </c>
      <c r="B114" s="80"/>
      <c r="C114" s="80"/>
      <c r="D114" s="80"/>
      <c r="E114" s="80"/>
      <c r="F114" s="80"/>
      <c r="G114" s="80"/>
      <c r="H114" s="81"/>
      <c r="I114" s="66"/>
      <c r="J114" s="66"/>
      <c r="K114" s="66"/>
      <c r="L114" s="66"/>
      <c r="M114" s="66"/>
      <c r="N114" s="66"/>
    </row>
    <row r="115" spans="1:14" s="7" customFormat="1" ht="49.5" customHeight="1">
      <c r="A115" s="1" t="s">
        <v>194</v>
      </c>
      <c r="B115" s="21">
        <v>121572000</v>
      </c>
      <c r="C115" s="22">
        <v>20890151</v>
      </c>
      <c r="D115" s="23">
        <v>82868761</v>
      </c>
      <c r="E115" s="2">
        <f t="shared" si="3"/>
        <v>0.681643478761557</v>
      </c>
      <c r="F115" s="58" t="s">
        <v>195</v>
      </c>
      <c r="G115" s="28" t="s">
        <v>196</v>
      </c>
      <c r="H115" s="8"/>
      <c r="I115" s="66"/>
      <c r="J115" s="66"/>
      <c r="K115" s="66"/>
      <c r="L115" s="66"/>
      <c r="M115" s="66"/>
      <c r="N115" s="66"/>
    </row>
    <row r="116" spans="1:14" s="7" customFormat="1" ht="110.25" customHeight="1">
      <c r="A116" s="29" t="s">
        <v>197</v>
      </c>
      <c r="B116" s="21"/>
      <c r="C116" s="22"/>
      <c r="D116" s="23"/>
      <c r="E116" s="12"/>
      <c r="F116" s="58" t="s">
        <v>198</v>
      </c>
      <c r="G116" s="11" t="s">
        <v>35</v>
      </c>
      <c r="H116" s="8"/>
      <c r="I116" s="66"/>
      <c r="J116" s="66"/>
      <c r="K116" s="66"/>
      <c r="L116" s="66"/>
      <c r="M116" s="66"/>
      <c r="N116" s="66"/>
    </row>
    <row r="117" spans="1:14" s="7" customFormat="1" ht="85.5" customHeight="1">
      <c r="A117" s="1" t="s">
        <v>199</v>
      </c>
      <c r="B117" s="21"/>
      <c r="C117" s="22"/>
      <c r="D117" s="22">
        <v>60500</v>
      </c>
      <c r="E117" s="30"/>
      <c r="F117" s="58" t="s">
        <v>34</v>
      </c>
      <c r="G117" s="11" t="s">
        <v>35</v>
      </c>
      <c r="H117" s="8"/>
      <c r="I117" s="66"/>
      <c r="J117" s="66"/>
      <c r="K117" s="66"/>
      <c r="L117" s="66"/>
      <c r="M117" s="66"/>
      <c r="N117" s="66"/>
    </row>
    <row r="118" spans="1:14" s="7" customFormat="1" ht="83.25" customHeight="1">
      <c r="A118" s="1" t="s">
        <v>200</v>
      </c>
      <c r="B118" s="21"/>
      <c r="C118" s="25"/>
      <c r="D118" s="25">
        <v>28263</v>
      </c>
      <c r="E118" s="24"/>
      <c r="F118" s="58" t="s">
        <v>34</v>
      </c>
      <c r="G118" s="11" t="s">
        <v>35</v>
      </c>
      <c r="H118" s="8"/>
      <c r="I118" s="66"/>
      <c r="J118" s="66"/>
      <c r="K118" s="66"/>
      <c r="L118" s="66"/>
      <c r="M118" s="66"/>
      <c r="N118" s="66"/>
    </row>
    <row r="119" spans="1:14" s="7" customFormat="1" ht="76.5" customHeight="1">
      <c r="A119" s="1" t="s">
        <v>201</v>
      </c>
      <c r="B119" s="21"/>
      <c r="C119" s="25">
        <v>184826</v>
      </c>
      <c r="D119" s="25">
        <v>623346</v>
      </c>
      <c r="E119" s="24"/>
      <c r="F119" s="58" t="s">
        <v>38</v>
      </c>
      <c r="G119" s="11" t="s">
        <v>35</v>
      </c>
      <c r="H119" s="8"/>
      <c r="I119" s="66"/>
      <c r="J119" s="66"/>
      <c r="K119" s="66"/>
      <c r="L119" s="66"/>
      <c r="M119" s="66"/>
      <c r="N119" s="66"/>
    </row>
    <row r="120" spans="1:14" s="7" customFormat="1" ht="91.5" customHeight="1">
      <c r="A120" s="1" t="s">
        <v>202</v>
      </c>
      <c r="B120" s="21"/>
      <c r="C120" s="25"/>
      <c r="D120" s="25">
        <v>743339</v>
      </c>
      <c r="E120" s="24"/>
      <c r="F120" s="58" t="s">
        <v>34</v>
      </c>
      <c r="G120" s="11" t="s">
        <v>35</v>
      </c>
      <c r="H120" s="8"/>
      <c r="I120" s="66"/>
      <c r="J120" s="66"/>
      <c r="K120" s="66"/>
      <c r="L120" s="66"/>
      <c r="M120" s="66"/>
      <c r="N120" s="66"/>
    </row>
    <row r="121" spans="1:14" s="7" customFormat="1" ht="78.75" customHeight="1">
      <c r="A121" s="1" t="s">
        <v>203</v>
      </c>
      <c r="B121" s="21"/>
      <c r="C121" s="25"/>
      <c r="D121" s="25">
        <v>55040</v>
      </c>
      <c r="E121" s="24"/>
      <c r="F121" s="58" t="s">
        <v>204</v>
      </c>
      <c r="G121" s="11" t="s">
        <v>35</v>
      </c>
      <c r="H121" s="8"/>
      <c r="I121" s="66"/>
      <c r="J121" s="66"/>
      <c r="K121" s="66"/>
      <c r="L121" s="66"/>
      <c r="M121" s="66"/>
      <c r="N121" s="66"/>
    </row>
    <row r="122" spans="1:14" s="7" customFormat="1" ht="75.75" customHeight="1">
      <c r="A122" s="1" t="s">
        <v>205</v>
      </c>
      <c r="B122" s="21"/>
      <c r="C122" s="25">
        <v>169059</v>
      </c>
      <c r="D122" s="25">
        <v>259059</v>
      </c>
      <c r="E122" s="24"/>
      <c r="F122" s="58" t="s">
        <v>206</v>
      </c>
      <c r="G122" s="14" t="s">
        <v>207</v>
      </c>
      <c r="H122" s="8"/>
      <c r="I122" s="66"/>
      <c r="J122" s="66"/>
      <c r="K122" s="66"/>
      <c r="L122" s="66"/>
      <c r="M122" s="66"/>
      <c r="N122" s="66"/>
    </row>
    <row r="123" spans="1:14" ht="85.5" customHeight="1">
      <c r="A123" s="1" t="s">
        <v>208</v>
      </c>
      <c r="B123" s="21"/>
      <c r="C123" s="25"/>
      <c r="D123" s="25">
        <v>6868</v>
      </c>
      <c r="E123" s="12"/>
      <c r="F123" s="58" t="s">
        <v>209</v>
      </c>
      <c r="G123" s="11" t="s">
        <v>35</v>
      </c>
      <c r="H123" s="8"/>
      <c r="I123" s="85"/>
      <c r="J123" s="85"/>
      <c r="K123" s="85"/>
      <c r="L123" s="85"/>
      <c r="M123" s="85"/>
      <c r="N123" s="85"/>
    </row>
    <row r="124" spans="1:14" ht="75.75" customHeight="1">
      <c r="A124" s="31" t="s">
        <v>210</v>
      </c>
      <c r="B124" s="21"/>
      <c r="C124" s="22">
        <v>768625</v>
      </c>
      <c r="D124" s="22">
        <v>1736299</v>
      </c>
      <c r="E124" s="12"/>
      <c r="F124" s="58" t="s">
        <v>53</v>
      </c>
      <c r="G124" s="11" t="s">
        <v>35</v>
      </c>
      <c r="H124" s="8"/>
      <c r="I124" s="85"/>
      <c r="J124" s="85"/>
      <c r="K124" s="85"/>
      <c r="L124" s="85"/>
      <c r="M124" s="85"/>
      <c r="N124" s="85"/>
    </row>
    <row r="125" spans="1:14" ht="98.25" customHeight="1">
      <c r="A125" s="31" t="s">
        <v>211</v>
      </c>
      <c r="B125" s="21"/>
      <c r="C125" s="22"/>
      <c r="D125" s="22"/>
      <c r="E125" s="12"/>
      <c r="F125" s="58" t="s">
        <v>38</v>
      </c>
      <c r="G125" s="11" t="s">
        <v>35</v>
      </c>
      <c r="H125" s="8"/>
      <c r="I125" s="85"/>
      <c r="J125" s="85"/>
      <c r="K125" s="85"/>
      <c r="L125" s="85"/>
      <c r="M125" s="85"/>
      <c r="N125" s="85"/>
    </row>
    <row r="126" spans="1:14" ht="108" customHeight="1">
      <c r="A126" s="31" t="s">
        <v>212</v>
      </c>
      <c r="B126" s="21"/>
      <c r="C126" s="25"/>
      <c r="D126" s="25">
        <v>3794611</v>
      </c>
      <c r="E126" s="12"/>
      <c r="F126" s="58" t="s">
        <v>34</v>
      </c>
      <c r="G126" s="11" t="s">
        <v>35</v>
      </c>
      <c r="H126" s="8"/>
      <c r="I126" s="85"/>
      <c r="J126" s="85"/>
      <c r="K126" s="85"/>
      <c r="L126" s="85"/>
      <c r="M126" s="85"/>
      <c r="N126" s="85"/>
    </row>
    <row r="127" spans="1:14" ht="111" customHeight="1">
      <c r="A127" s="31" t="s">
        <v>213</v>
      </c>
      <c r="B127" s="21"/>
      <c r="C127" s="22"/>
      <c r="D127" s="23"/>
      <c r="E127" s="12"/>
      <c r="F127" s="58" t="s">
        <v>214</v>
      </c>
      <c r="G127" s="11" t="s">
        <v>35</v>
      </c>
      <c r="H127" s="8"/>
      <c r="I127" s="85"/>
      <c r="J127" s="85"/>
      <c r="K127" s="85"/>
      <c r="L127" s="85"/>
      <c r="M127" s="85"/>
      <c r="N127" s="85"/>
    </row>
    <row r="128" spans="1:14" ht="111.75" customHeight="1">
      <c r="A128" s="31" t="s">
        <v>215</v>
      </c>
      <c r="B128" s="21"/>
      <c r="C128" s="22"/>
      <c r="D128" s="23"/>
      <c r="E128" s="12"/>
      <c r="F128" s="58" t="s">
        <v>216</v>
      </c>
      <c r="G128" s="11" t="s">
        <v>35</v>
      </c>
      <c r="H128" s="8"/>
      <c r="I128" s="85"/>
      <c r="J128" s="85"/>
      <c r="K128" s="85"/>
      <c r="L128" s="85"/>
      <c r="M128" s="85"/>
      <c r="N128" s="85"/>
    </row>
    <row r="129" spans="1:14" ht="49.5" customHeight="1">
      <c r="A129" s="31" t="s">
        <v>217</v>
      </c>
      <c r="B129" s="21"/>
      <c r="C129" s="25"/>
      <c r="D129" s="25">
        <v>900000</v>
      </c>
      <c r="E129" s="12"/>
      <c r="F129" s="58" t="s">
        <v>34</v>
      </c>
      <c r="G129" s="11" t="s">
        <v>35</v>
      </c>
      <c r="H129" s="8" t="s">
        <v>218</v>
      </c>
      <c r="I129" s="85"/>
      <c r="J129" s="85"/>
      <c r="K129" s="85"/>
      <c r="L129" s="85"/>
      <c r="M129" s="85"/>
      <c r="N129" s="85"/>
    </row>
    <row r="130" spans="1:14" ht="63.75" customHeight="1">
      <c r="A130" s="31" t="s">
        <v>219</v>
      </c>
      <c r="B130" s="21"/>
      <c r="C130" s="25"/>
      <c r="D130" s="25">
        <v>138000</v>
      </c>
      <c r="E130" s="12"/>
      <c r="F130" s="58" t="s">
        <v>34</v>
      </c>
      <c r="G130" s="11" t="s">
        <v>35</v>
      </c>
      <c r="H130" s="8" t="s">
        <v>220</v>
      </c>
      <c r="I130" s="85"/>
      <c r="J130" s="85"/>
      <c r="K130" s="85"/>
      <c r="L130" s="85"/>
      <c r="M130" s="85"/>
      <c r="N130" s="85"/>
    </row>
    <row r="131" spans="1:14" ht="99" customHeight="1">
      <c r="A131" s="31" t="s">
        <v>221</v>
      </c>
      <c r="B131" s="21"/>
      <c r="C131" s="25"/>
      <c r="D131" s="25">
        <v>643200</v>
      </c>
      <c r="E131" s="12"/>
      <c r="F131" s="58" t="s">
        <v>34</v>
      </c>
      <c r="G131" s="11" t="s">
        <v>35</v>
      </c>
      <c r="H131" s="8" t="s">
        <v>222</v>
      </c>
      <c r="I131" s="85"/>
      <c r="J131" s="85"/>
      <c r="K131" s="85"/>
      <c r="L131" s="85"/>
      <c r="M131" s="85"/>
      <c r="N131" s="85"/>
    </row>
    <row r="132" spans="1:14" ht="124.5" customHeight="1">
      <c r="A132" s="1" t="s">
        <v>223</v>
      </c>
      <c r="B132" s="21"/>
      <c r="C132" s="25"/>
      <c r="D132" s="25">
        <v>100000</v>
      </c>
      <c r="E132" s="12"/>
      <c r="F132" s="58" t="s">
        <v>34</v>
      </c>
      <c r="G132" s="11" t="s">
        <v>35</v>
      </c>
      <c r="H132" s="8" t="s">
        <v>224</v>
      </c>
      <c r="I132" s="85"/>
      <c r="J132" s="85"/>
      <c r="K132" s="85"/>
      <c r="L132" s="85"/>
      <c r="M132" s="85"/>
      <c r="N132" s="85"/>
    </row>
    <row r="133" spans="1:14" ht="100.5" customHeight="1">
      <c r="A133" s="1" t="s">
        <v>225</v>
      </c>
      <c r="B133" s="21"/>
      <c r="C133" s="22"/>
      <c r="D133" s="23"/>
      <c r="E133" s="12"/>
      <c r="F133" s="58" t="s">
        <v>226</v>
      </c>
      <c r="G133" s="11" t="s">
        <v>35</v>
      </c>
      <c r="H133" s="8" t="s">
        <v>227</v>
      </c>
      <c r="I133" s="85"/>
      <c r="J133" s="85"/>
      <c r="K133" s="85"/>
      <c r="L133" s="85"/>
      <c r="M133" s="85"/>
      <c r="N133" s="85"/>
    </row>
    <row r="134" spans="1:14" ht="121.5" customHeight="1">
      <c r="A134" s="1" t="s">
        <v>228</v>
      </c>
      <c r="B134" s="21"/>
      <c r="C134" s="25"/>
      <c r="D134" s="25">
        <v>450000</v>
      </c>
      <c r="E134" s="12"/>
      <c r="F134" s="58" t="s">
        <v>34</v>
      </c>
      <c r="G134" s="11" t="s">
        <v>35</v>
      </c>
      <c r="H134" s="8" t="s">
        <v>229</v>
      </c>
      <c r="I134" s="85"/>
      <c r="J134" s="85"/>
      <c r="K134" s="85"/>
      <c r="L134" s="85"/>
      <c r="M134" s="85"/>
      <c r="N134" s="85"/>
    </row>
    <row r="135" spans="1:14" ht="92.25" customHeight="1">
      <c r="A135" s="1" t="s">
        <v>230</v>
      </c>
      <c r="B135" s="21"/>
      <c r="C135" s="25"/>
      <c r="D135" s="25">
        <v>240000</v>
      </c>
      <c r="E135" s="12"/>
      <c r="F135" s="58" t="s">
        <v>34</v>
      </c>
      <c r="G135" s="11" t="s">
        <v>35</v>
      </c>
      <c r="H135" s="8" t="s">
        <v>224</v>
      </c>
      <c r="I135" s="85"/>
      <c r="J135" s="85"/>
      <c r="K135" s="85"/>
      <c r="L135" s="85"/>
      <c r="M135" s="85"/>
      <c r="N135" s="85"/>
    </row>
    <row r="136" spans="1:14" ht="76.5" customHeight="1">
      <c r="A136" s="1" t="s">
        <v>231</v>
      </c>
      <c r="B136" s="21"/>
      <c r="C136" s="25"/>
      <c r="D136" s="25">
        <v>99400</v>
      </c>
      <c r="E136" s="30"/>
      <c r="F136" s="58" t="s">
        <v>34</v>
      </c>
      <c r="G136" s="14" t="s">
        <v>232</v>
      </c>
      <c r="H136" s="8"/>
      <c r="I136" s="85"/>
      <c r="J136" s="85"/>
      <c r="K136" s="85"/>
      <c r="L136" s="85"/>
      <c r="M136" s="85"/>
      <c r="N136" s="85"/>
    </row>
    <row r="137" spans="1:14" ht="77.25" customHeight="1">
      <c r="A137" s="1" t="s">
        <v>233</v>
      </c>
      <c r="B137" s="21"/>
      <c r="C137" s="25">
        <v>15000</v>
      </c>
      <c r="D137" s="25">
        <v>60000</v>
      </c>
      <c r="E137" s="30"/>
      <c r="F137" s="58" t="s">
        <v>40</v>
      </c>
      <c r="G137" s="14" t="s">
        <v>234</v>
      </c>
      <c r="H137" s="8"/>
      <c r="I137" s="85"/>
      <c r="J137" s="85"/>
      <c r="K137" s="85"/>
      <c r="L137" s="85"/>
      <c r="M137" s="85"/>
      <c r="N137" s="85"/>
    </row>
    <row r="138" spans="1:14" ht="87.75" customHeight="1">
      <c r="A138" s="1" t="s">
        <v>235</v>
      </c>
      <c r="B138" s="21"/>
      <c r="C138" s="25"/>
      <c r="D138" s="25">
        <v>313720</v>
      </c>
      <c r="E138" s="30"/>
      <c r="F138" s="58" t="s">
        <v>34</v>
      </c>
      <c r="G138" s="14" t="s">
        <v>236</v>
      </c>
      <c r="H138" s="8"/>
      <c r="I138" s="85"/>
      <c r="J138" s="85"/>
      <c r="K138" s="85"/>
      <c r="L138" s="85"/>
      <c r="M138" s="85"/>
      <c r="N138" s="85"/>
    </row>
    <row r="139" spans="1:14" ht="109.5" customHeight="1">
      <c r="A139" s="1" t="s">
        <v>237</v>
      </c>
      <c r="B139" s="21"/>
      <c r="C139" s="22"/>
      <c r="D139" s="23"/>
      <c r="E139" s="30"/>
      <c r="F139" s="58" t="s">
        <v>226</v>
      </c>
      <c r="G139" s="14" t="s">
        <v>238</v>
      </c>
      <c r="H139" s="8" t="s">
        <v>239</v>
      </c>
      <c r="I139" s="85"/>
      <c r="J139" s="85"/>
      <c r="K139" s="85"/>
      <c r="L139" s="85"/>
      <c r="M139" s="85"/>
      <c r="N139" s="85"/>
    </row>
    <row r="140" spans="1:14" ht="95.25" customHeight="1">
      <c r="A140" s="1" t="s">
        <v>240</v>
      </c>
      <c r="B140" s="21">
        <v>90000</v>
      </c>
      <c r="C140" s="22"/>
      <c r="D140" s="23"/>
      <c r="E140" s="12">
        <f>D140/B140</f>
        <v>0</v>
      </c>
      <c r="F140" s="58" t="s">
        <v>241</v>
      </c>
      <c r="G140" s="14"/>
      <c r="H140" s="8"/>
      <c r="I140" s="85"/>
      <c r="J140" s="85"/>
      <c r="K140" s="85"/>
      <c r="L140" s="85"/>
      <c r="M140" s="85"/>
      <c r="N140" s="85"/>
    </row>
    <row r="141" spans="1:14" ht="113.25" customHeight="1">
      <c r="A141" s="1" t="s">
        <v>242</v>
      </c>
      <c r="B141" s="21">
        <v>1600000</v>
      </c>
      <c r="C141" s="22">
        <v>635000</v>
      </c>
      <c r="D141" s="22">
        <v>635000</v>
      </c>
      <c r="E141" s="12">
        <f aca="true" t="shared" si="4" ref="E141:E166">D141/B141</f>
        <v>0.396875</v>
      </c>
      <c r="F141" s="58" t="s">
        <v>38</v>
      </c>
      <c r="G141" s="14"/>
      <c r="H141" s="8"/>
      <c r="I141" s="85"/>
      <c r="J141" s="85"/>
      <c r="K141" s="85"/>
      <c r="L141" s="85"/>
      <c r="M141" s="85"/>
      <c r="N141" s="85"/>
    </row>
    <row r="142" spans="1:14" ht="120.75" customHeight="1">
      <c r="A142" s="16" t="s">
        <v>243</v>
      </c>
      <c r="B142" s="21">
        <v>50400</v>
      </c>
      <c r="C142" s="22">
        <v>47328</v>
      </c>
      <c r="D142" s="22">
        <v>47328</v>
      </c>
      <c r="E142" s="12">
        <f t="shared" si="4"/>
        <v>0.939047619047619</v>
      </c>
      <c r="F142" s="58" t="s">
        <v>40</v>
      </c>
      <c r="G142" s="14"/>
      <c r="H142" s="8"/>
      <c r="I142" s="85"/>
      <c r="J142" s="85"/>
      <c r="K142" s="85"/>
      <c r="L142" s="85"/>
      <c r="M142" s="85"/>
      <c r="N142" s="85"/>
    </row>
    <row r="143" spans="1:14" ht="76.5" customHeight="1">
      <c r="A143" s="1" t="s">
        <v>244</v>
      </c>
      <c r="B143" s="21">
        <v>1015680</v>
      </c>
      <c r="C143" s="22">
        <v>253920</v>
      </c>
      <c r="D143" s="22">
        <v>253920</v>
      </c>
      <c r="E143" s="12">
        <f t="shared" si="4"/>
        <v>0.25</v>
      </c>
      <c r="F143" s="58" t="s">
        <v>38</v>
      </c>
      <c r="G143" s="14"/>
      <c r="H143" s="8"/>
      <c r="I143" s="85"/>
      <c r="J143" s="85"/>
      <c r="K143" s="85"/>
      <c r="L143" s="85"/>
      <c r="M143" s="85"/>
      <c r="N143" s="85"/>
    </row>
    <row r="144" spans="1:14" ht="83.25" customHeight="1">
      <c r="A144" s="16" t="s">
        <v>245</v>
      </c>
      <c r="B144" s="21">
        <v>400000</v>
      </c>
      <c r="C144" s="22"/>
      <c r="D144" s="23"/>
      <c r="E144" s="12">
        <f t="shared" si="4"/>
        <v>0</v>
      </c>
      <c r="F144" s="58" t="s">
        <v>53</v>
      </c>
      <c r="G144" s="14"/>
      <c r="H144" s="8"/>
      <c r="I144" s="85"/>
      <c r="J144" s="85"/>
      <c r="K144" s="85"/>
      <c r="L144" s="85"/>
      <c r="M144" s="85"/>
      <c r="N144" s="85"/>
    </row>
    <row r="145" spans="1:14" ht="88.5" customHeight="1">
      <c r="A145" s="1" t="s">
        <v>246</v>
      </c>
      <c r="B145" s="21">
        <v>420500</v>
      </c>
      <c r="C145" s="22"/>
      <c r="D145" s="23"/>
      <c r="E145" s="12">
        <f t="shared" si="4"/>
        <v>0</v>
      </c>
      <c r="F145" s="58" t="s">
        <v>171</v>
      </c>
      <c r="G145" s="14"/>
      <c r="H145" s="8"/>
      <c r="I145" s="85"/>
      <c r="J145" s="85"/>
      <c r="K145" s="85"/>
      <c r="L145" s="85"/>
      <c r="M145" s="85"/>
      <c r="N145" s="85"/>
    </row>
    <row r="146" spans="1:14" ht="96.75" customHeight="1">
      <c r="A146" s="1" t="s">
        <v>247</v>
      </c>
      <c r="B146" s="21">
        <v>500000</v>
      </c>
      <c r="C146" s="22"/>
      <c r="D146" s="23"/>
      <c r="E146" s="12">
        <f t="shared" si="4"/>
        <v>0</v>
      </c>
      <c r="F146" s="58" t="s">
        <v>171</v>
      </c>
      <c r="G146" s="14"/>
      <c r="H146" s="8"/>
      <c r="I146" s="85"/>
      <c r="J146" s="85"/>
      <c r="K146" s="85"/>
      <c r="L146" s="85"/>
      <c r="M146" s="85"/>
      <c r="N146" s="85"/>
    </row>
    <row r="147" spans="1:14" ht="80.25" customHeight="1">
      <c r="A147" s="1" t="s">
        <v>248</v>
      </c>
      <c r="B147" s="21">
        <v>360000</v>
      </c>
      <c r="C147" s="22"/>
      <c r="D147" s="23"/>
      <c r="E147" s="12">
        <f t="shared" si="4"/>
        <v>0</v>
      </c>
      <c r="F147" s="58" t="s">
        <v>38</v>
      </c>
      <c r="G147" s="14"/>
      <c r="H147" s="8"/>
      <c r="I147" s="85"/>
      <c r="J147" s="85"/>
      <c r="K147" s="85"/>
      <c r="L147" s="85"/>
      <c r="M147" s="85"/>
      <c r="N147" s="85"/>
    </row>
    <row r="148" spans="1:14" ht="64.5" customHeight="1">
      <c r="A148" s="32" t="s">
        <v>249</v>
      </c>
      <c r="B148" s="21">
        <v>6770000</v>
      </c>
      <c r="C148" s="22"/>
      <c r="D148" s="23"/>
      <c r="E148" s="12">
        <f t="shared" si="4"/>
        <v>0</v>
      </c>
      <c r="F148" s="58" t="s">
        <v>250</v>
      </c>
      <c r="G148" s="14"/>
      <c r="H148" s="8"/>
      <c r="I148" s="85"/>
      <c r="J148" s="85"/>
      <c r="K148" s="85"/>
      <c r="L148" s="85"/>
      <c r="M148" s="85"/>
      <c r="N148" s="85"/>
    </row>
    <row r="149" spans="1:14" ht="80.25" customHeight="1">
      <c r="A149" s="1" t="s">
        <v>251</v>
      </c>
      <c r="B149" s="21">
        <v>950000</v>
      </c>
      <c r="C149" s="22"/>
      <c r="D149" s="23"/>
      <c r="E149" s="12">
        <f t="shared" si="4"/>
        <v>0</v>
      </c>
      <c r="F149" s="58" t="s">
        <v>38</v>
      </c>
      <c r="G149" s="14"/>
      <c r="H149" s="8" t="s">
        <v>252</v>
      </c>
      <c r="I149" s="85"/>
      <c r="J149" s="85"/>
      <c r="K149" s="85"/>
      <c r="L149" s="85"/>
      <c r="M149" s="85"/>
      <c r="N149" s="85"/>
    </row>
    <row r="150" spans="1:14" ht="77.25" customHeight="1">
      <c r="A150" s="1" t="s">
        <v>253</v>
      </c>
      <c r="B150" s="21">
        <v>57300</v>
      </c>
      <c r="C150" s="22"/>
      <c r="D150" s="23"/>
      <c r="E150" s="12">
        <f t="shared" si="4"/>
        <v>0</v>
      </c>
      <c r="F150" s="58" t="s">
        <v>38</v>
      </c>
      <c r="G150" s="14"/>
      <c r="H150" s="8" t="s">
        <v>254</v>
      </c>
      <c r="I150" s="85"/>
      <c r="J150" s="85"/>
      <c r="K150" s="85"/>
      <c r="L150" s="85"/>
      <c r="M150" s="85"/>
      <c r="N150" s="85"/>
    </row>
    <row r="151" spans="1:14" ht="64.5" customHeight="1">
      <c r="A151" s="1" t="s">
        <v>255</v>
      </c>
      <c r="B151" s="21">
        <v>71100</v>
      </c>
      <c r="C151" s="22"/>
      <c r="D151" s="23"/>
      <c r="E151" s="12">
        <f t="shared" si="4"/>
        <v>0</v>
      </c>
      <c r="F151" s="58" t="s">
        <v>38</v>
      </c>
      <c r="G151" s="14"/>
      <c r="H151" s="8" t="s">
        <v>104</v>
      </c>
      <c r="I151" s="85"/>
      <c r="J151" s="85"/>
      <c r="K151" s="85"/>
      <c r="L151" s="85"/>
      <c r="M151" s="85"/>
      <c r="N151" s="85"/>
    </row>
    <row r="152" spans="1:14" ht="130.5" customHeight="1">
      <c r="A152" s="1" t="s">
        <v>256</v>
      </c>
      <c r="B152" s="21">
        <v>62500</v>
      </c>
      <c r="C152" s="22"/>
      <c r="D152" s="23"/>
      <c r="E152" s="12">
        <f t="shared" si="4"/>
        <v>0</v>
      </c>
      <c r="F152" s="58" t="s">
        <v>38</v>
      </c>
      <c r="G152" s="14"/>
      <c r="H152" s="8" t="s">
        <v>227</v>
      </c>
      <c r="I152" s="85"/>
      <c r="J152" s="85"/>
      <c r="K152" s="85"/>
      <c r="L152" s="85"/>
      <c r="M152" s="85"/>
      <c r="N152" s="85"/>
    </row>
    <row r="153" spans="1:14" ht="114" customHeight="1">
      <c r="A153" s="1" t="s">
        <v>257</v>
      </c>
      <c r="B153" s="21">
        <v>54500</v>
      </c>
      <c r="C153" s="21">
        <v>54500</v>
      </c>
      <c r="D153" s="21">
        <v>54500</v>
      </c>
      <c r="E153" s="12">
        <f t="shared" si="4"/>
        <v>1</v>
      </c>
      <c r="F153" s="58" t="s">
        <v>40</v>
      </c>
      <c r="G153" s="14"/>
      <c r="H153" s="8" t="s">
        <v>224</v>
      </c>
      <c r="I153" s="85"/>
      <c r="J153" s="85"/>
      <c r="K153" s="85"/>
      <c r="L153" s="85"/>
      <c r="M153" s="85"/>
      <c r="N153" s="85"/>
    </row>
    <row r="154" spans="1:14" ht="89.25" customHeight="1">
      <c r="A154" s="1" t="s">
        <v>258</v>
      </c>
      <c r="B154" s="21">
        <v>83000</v>
      </c>
      <c r="C154" s="21">
        <v>83000</v>
      </c>
      <c r="D154" s="21">
        <v>83000</v>
      </c>
      <c r="E154" s="12">
        <f t="shared" si="4"/>
        <v>1</v>
      </c>
      <c r="F154" s="58" t="s">
        <v>40</v>
      </c>
      <c r="G154" s="14"/>
      <c r="H154" s="8" t="s">
        <v>229</v>
      </c>
      <c r="I154" s="85"/>
      <c r="J154" s="85"/>
      <c r="K154" s="85"/>
      <c r="L154" s="85"/>
      <c r="M154" s="85"/>
      <c r="N154" s="85"/>
    </row>
    <row r="155" spans="1:14" ht="90.75" customHeight="1">
      <c r="A155" s="1" t="s">
        <v>259</v>
      </c>
      <c r="B155" s="22">
        <v>350100</v>
      </c>
      <c r="C155" s="22">
        <v>344168</v>
      </c>
      <c r="D155" s="22">
        <v>344168</v>
      </c>
      <c r="E155" s="12">
        <f t="shared" si="4"/>
        <v>0.9830562696372465</v>
      </c>
      <c r="F155" s="58" t="s">
        <v>40</v>
      </c>
      <c r="G155" s="14"/>
      <c r="H155" s="8" t="s">
        <v>260</v>
      </c>
      <c r="I155" s="85"/>
      <c r="J155" s="85"/>
      <c r="K155" s="85"/>
      <c r="L155" s="85"/>
      <c r="M155" s="85"/>
      <c r="N155" s="85"/>
    </row>
    <row r="156" spans="1:14" ht="93.75" customHeight="1">
      <c r="A156" s="1" t="s">
        <v>261</v>
      </c>
      <c r="B156" s="21">
        <v>63200</v>
      </c>
      <c r="C156" s="22"/>
      <c r="D156" s="23"/>
      <c r="E156" s="12">
        <f t="shared" si="4"/>
        <v>0</v>
      </c>
      <c r="F156" s="58" t="s">
        <v>38</v>
      </c>
      <c r="G156" s="14"/>
      <c r="H156" s="8" t="s">
        <v>222</v>
      </c>
      <c r="I156" s="85"/>
      <c r="J156" s="85"/>
      <c r="K156" s="85"/>
      <c r="L156" s="85"/>
      <c r="M156" s="85"/>
      <c r="N156" s="85"/>
    </row>
    <row r="157" spans="1:14" ht="64.5" customHeight="1">
      <c r="A157" s="1" t="s">
        <v>262</v>
      </c>
      <c r="B157" s="21">
        <v>800000</v>
      </c>
      <c r="C157" s="22"/>
      <c r="D157" s="23"/>
      <c r="E157" s="12">
        <f t="shared" si="4"/>
        <v>0</v>
      </c>
      <c r="F157" s="58" t="s">
        <v>263</v>
      </c>
      <c r="G157" s="14"/>
      <c r="H157" s="8" t="s">
        <v>218</v>
      </c>
      <c r="I157" s="85"/>
      <c r="J157" s="85"/>
      <c r="K157" s="85"/>
      <c r="L157" s="85"/>
      <c r="M157" s="85"/>
      <c r="N157" s="85"/>
    </row>
    <row r="158" spans="1:14" ht="85.5" customHeight="1">
      <c r="A158" s="1" t="s">
        <v>264</v>
      </c>
      <c r="B158" s="21">
        <v>232540</v>
      </c>
      <c r="C158" s="21">
        <v>232540</v>
      </c>
      <c r="D158" s="21">
        <v>232540</v>
      </c>
      <c r="E158" s="12">
        <f t="shared" si="4"/>
        <v>1</v>
      </c>
      <c r="F158" s="58" t="s">
        <v>40</v>
      </c>
      <c r="G158" s="14"/>
      <c r="H158" s="8" t="s">
        <v>265</v>
      </c>
      <c r="I158" s="85"/>
      <c r="J158" s="85"/>
      <c r="K158" s="85"/>
      <c r="L158" s="85"/>
      <c r="M158" s="85"/>
      <c r="N158" s="85"/>
    </row>
    <row r="159" spans="1:14" ht="143.25" customHeight="1">
      <c r="A159" s="1" t="s">
        <v>266</v>
      </c>
      <c r="B159" s="21">
        <v>200000</v>
      </c>
      <c r="C159" s="22"/>
      <c r="D159" s="23"/>
      <c r="E159" s="12">
        <f t="shared" si="4"/>
        <v>0</v>
      </c>
      <c r="F159" s="58" t="s">
        <v>38</v>
      </c>
      <c r="G159" s="14"/>
      <c r="H159" s="8" t="s">
        <v>265</v>
      </c>
      <c r="I159" s="85"/>
      <c r="J159" s="85"/>
      <c r="K159" s="85"/>
      <c r="L159" s="85"/>
      <c r="M159" s="85"/>
      <c r="N159" s="85"/>
    </row>
    <row r="160" spans="1:14" ht="109.5" customHeight="1">
      <c r="A160" s="1" t="s">
        <v>267</v>
      </c>
      <c r="B160" s="21">
        <v>218000</v>
      </c>
      <c r="C160" s="22"/>
      <c r="D160" s="23"/>
      <c r="E160" s="12">
        <f t="shared" si="4"/>
        <v>0</v>
      </c>
      <c r="F160" s="58" t="s">
        <v>38</v>
      </c>
      <c r="G160" s="14"/>
      <c r="H160" s="8" t="s">
        <v>229</v>
      </c>
      <c r="I160" s="85"/>
      <c r="J160" s="85"/>
      <c r="K160" s="85"/>
      <c r="L160" s="85"/>
      <c r="M160" s="85"/>
      <c r="N160" s="85"/>
    </row>
    <row r="161" spans="1:14" ht="64.5" customHeight="1">
      <c r="A161" s="1" t="s">
        <v>268</v>
      </c>
      <c r="B161" s="21">
        <v>100000</v>
      </c>
      <c r="C161" s="22"/>
      <c r="D161" s="23"/>
      <c r="E161" s="12">
        <f t="shared" si="4"/>
        <v>0</v>
      </c>
      <c r="F161" s="58" t="s">
        <v>38</v>
      </c>
      <c r="G161" s="14"/>
      <c r="H161" s="8" t="s">
        <v>218</v>
      </c>
      <c r="I161" s="85"/>
      <c r="J161" s="85"/>
      <c r="K161" s="85"/>
      <c r="L161" s="85"/>
      <c r="M161" s="85"/>
      <c r="N161" s="85"/>
    </row>
    <row r="162" spans="1:14" ht="93" customHeight="1">
      <c r="A162" s="16" t="s">
        <v>269</v>
      </c>
      <c r="B162" s="21">
        <v>117900</v>
      </c>
      <c r="C162" s="22"/>
      <c r="D162" s="23"/>
      <c r="E162" s="12">
        <f t="shared" si="4"/>
        <v>0</v>
      </c>
      <c r="F162" s="58" t="s">
        <v>38</v>
      </c>
      <c r="G162" s="14"/>
      <c r="H162" s="8" t="s">
        <v>218</v>
      </c>
      <c r="I162" s="85"/>
      <c r="J162" s="85"/>
      <c r="K162" s="85"/>
      <c r="L162" s="85"/>
      <c r="M162" s="85"/>
      <c r="N162" s="85"/>
    </row>
    <row r="163" spans="1:14" ht="104.25" customHeight="1">
      <c r="A163" s="1" t="s">
        <v>270</v>
      </c>
      <c r="B163" s="21">
        <v>168600</v>
      </c>
      <c r="C163" s="22"/>
      <c r="D163" s="23"/>
      <c r="E163" s="12">
        <f t="shared" si="4"/>
        <v>0</v>
      </c>
      <c r="F163" s="58" t="s">
        <v>38</v>
      </c>
      <c r="G163" s="14"/>
      <c r="H163" s="8" t="s">
        <v>224</v>
      </c>
      <c r="I163" s="85"/>
      <c r="J163" s="85"/>
      <c r="K163" s="85"/>
      <c r="L163" s="85"/>
      <c r="M163" s="85"/>
      <c r="N163" s="85"/>
    </row>
    <row r="164" spans="1:14" ht="85.5" customHeight="1">
      <c r="A164" s="1" t="s">
        <v>271</v>
      </c>
      <c r="B164" s="21">
        <v>177000</v>
      </c>
      <c r="C164" s="22"/>
      <c r="D164" s="23"/>
      <c r="E164" s="12">
        <f t="shared" si="4"/>
        <v>0</v>
      </c>
      <c r="F164" s="58" t="s">
        <v>38</v>
      </c>
      <c r="G164" s="14"/>
      <c r="H164" s="8" t="s">
        <v>272</v>
      </c>
      <c r="I164" s="85"/>
      <c r="J164" s="85"/>
      <c r="K164" s="85"/>
      <c r="L164" s="85"/>
      <c r="M164" s="85"/>
      <c r="N164" s="85"/>
    </row>
    <row r="165" spans="1:14" ht="87.75" customHeight="1">
      <c r="A165" s="1" t="s">
        <v>273</v>
      </c>
      <c r="B165" s="21">
        <v>240000</v>
      </c>
      <c r="C165" s="22"/>
      <c r="D165" s="23"/>
      <c r="E165" s="12">
        <f t="shared" si="4"/>
        <v>0</v>
      </c>
      <c r="F165" s="58" t="s">
        <v>38</v>
      </c>
      <c r="G165" s="14"/>
      <c r="H165" s="8" t="s">
        <v>224</v>
      </c>
      <c r="I165" s="85"/>
      <c r="J165" s="85"/>
      <c r="K165" s="85"/>
      <c r="L165" s="85"/>
      <c r="M165" s="85"/>
      <c r="N165" s="85"/>
    </row>
    <row r="166" spans="1:14" s="7" customFormat="1" ht="64.5" customHeight="1">
      <c r="A166" s="20" t="s">
        <v>70</v>
      </c>
      <c r="B166" s="22">
        <f>SUM(B115:B165)</f>
        <v>136724320</v>
      </c>
      <c r="C166" s="22">
        <f>SUM(C115:C165)</f>
        <v>23678117</v>
      </c>
      <c r="D166" s="23">
        <f>SUM(D115:D165)</f>
        <v>94770862</v>
      </c>
      <c r="E166" s="12">
        <f t="shared" si="4"/>
        <v>0.6931529226109883</v>
      </c>
      <c r="F166" s="49"/>
      <c r="G166" s="6"/>
      <c r="H166" s="8"/>
      <c r="I166" s="66"/>
      <c r="J166" s="66"/>
      <c r="K166" s="66"/>
      <c r="L166" s="66"/>
      <c r="M166" s="66"/>
      <c r="N166" s="66"/>
    </row>
    <row r="167" spans="1:14" s="113" customFormat="1" ht="64.5" customHeight="1">
      <c r="A167" s="73" t="s">
        <v>4</v>
      </c>
      <c r="B167" s="73"/>
      <c r="C167" s="73"/>
      <c r="D167" s="73"/>
      <c r="E167" s="73"/>
      <c r="F167" s="73"/>
      <c r="G167" s="73"/>
      <c r="H167" s="74"/>
      <c r="I167" s="112"/>
      <c r="J167" s="112"/>
      <c r="K167" s="112"/>
      <c r="L167" s="112"/>
      <c r="M167" s="112"/>
      <c r="N167" s="112"/>
    </row>
    <row r="168" spans="1:14" ht="55.5" customHeight="1">
      <c r="A168" s="1" t="s">
        <v>274</v>
      </c>
      <c r="B168" s="33" t="s">
        <v>275</v>
      </c>
      <c r="C168" s="25"/>
      <c r="D168" s="25">
        <v>17330</v>
      </c>
      <c r="E168" s="24"/>
      <c r="F168" s="58" t="s">
        <v>276</v>
      </c>
      <c r="G168" s="14" t="s">
        <v>277</v>
      </c>
      <c r="H168" s="8"/>
      <c r="I168" s="85"/>
      <c r="J168" s="85"/>
      <c r="K168" s="85"/>
      <c r="L168" s="85"/>
      <c r="M168" s="85"/>
      <c r="N168" s="85"/>
    </row>
    <row r="169" spans="1:14" ht="84.75" customHeight="1">
      <c r="A169" s="31" t="s">
        <v>278</v>
      </c>
      <c r="B169" s="21"/>
      <c r="C169" s="25"/>
      <c r="D169" s="25">
        <v>509740</v>
      </c>
      <c r="F169" s="58" t="s">
        <v>279</v>
      </c>
      <c r="G169" s="11" t="s">
        <v>35</v>
      </c>
      <c r="H169" s="8" t="s">
        <v>280</v>
      </c>
      <c r="I169" s="85"/>
      <c r="J169" s="85"/>
      <c r="K169" s="85"/>
      <c r="L169" s="85"/>
      <c r="M169" s="85"/>
      <c r="N169" s="85"/>
    </row>
    <row r="170" spans="1:14" ht="78.75" customHeight="1">
      <c r="A170" s="31" t="s">
        <v>281</v>
      </c>
      <c r="B170" s="21"/>
      <c r="C170" s="25"/>
      <c r="D170" s="25">
        <v>174600</v>
      </c>
      <c r="E170" s="12"/>
      <c r="F170" s="58" t="s">
        <v>40</v>
      </c>
      <c r="G170" s="11" t="s">
        <v>35</v>
      </c>
      <c r="H170" s="8" t="s">
        <v>104</v>
      </c>
      <c r="I170" s="85"/>
      <c r="J170" s="85"/>
      <c r="K170" s="85"/>
      <c r="L170" s="85"/>
      <c r="M170" s="85"/>
      <c r="N170" s="85"/>
    </row>
    <row r="171" spans="1:14" ht="102" customHeight="1">
      <c r="A171" s="31" t="s">
        <v>282</v>
      </c>
      <c r="B171" s="21"/>
      <c r="C171" s="25"/>
      <c r="D171" s="25">
        <v>927582</v>
      </c>
      <c r="E171" s="12"/>
      <c r="F171" s="58" t="s">
        <v>283</v>
      </c>
      <c r="G171" s="11" t="s">
        <v>35</v>
      </c>
      <c r="H171" s="8"/>
      <c r="I171" s="85"/>
      <c r="J171" s="85"/>
      <c r="K171" s="85"/>
      <c r="L171" s="85"/>
      <c r="M171" s="85"/>
      <c r="N171" s="85"/>
    </row>
    <row r="172" spans="1:14" ht="106.5" customHeight="1">
      <c r="A172" s="31" t="s">
        <v>284</v>
      </c>
      <c r="B172" s="21">
        <v>81690</v>
      </c>
      <c r="C172" s="21">
        <v>81690</v>
      </c>
      <c r="D172" s="21">
        <v>81690</v>
      </c>
      <c r="E172" s="12">
        <f>D172/B172</f>
        <v>1</v>
      </c>
      <c r="F172" s="58" t="s">
        <v>40</v>
      </c>
      <c r="G172" s="11"/>
      <c r="H172" s="8" t="s">
        <v>285</v>
      </c>
      <c r="I172" s="85"/>
      <c r="J172" s="85"/>
      <c r="K172" s="85"/>
      <c r="L172" s="85"/>
      <c r="M172" s="85"/>
      <c r="N172" s="85"/>
    </row>
    <row r="173" spans="1:14" ht="107.25" customHeight="1">
      <c r="A173" s="16" t="s">
        <v>286</v>
      </c>
      <c r="B173" s="21">
        <v>50000</v>
      </c>
      <c r="C173" s="22"/>
      <c r="D173" s="23"/>
      <c r="E173" s="12">
        <f aca="true" t="shared" si="5" ref="E173:E197">D173/B173</f>
        <v>0</v>
      </c>
      <c r="F173" s="58" t="s">
        <v>287</v>
      </c>
      <c r="G173" s="11"/>
      <c r="H173" s="8" t="s">
        <v>288</v>
      </c>
      <c r="I173" s="85"/>
      <c r="J173" s="85"/>
      <c r="K173" s="85"/>
      <c r="L173" s="85"/>
      <c r="M173" s="85"/>
      <c r="N173" s="85"/>
    </row>
    <row r="174" spans="1:14" ht="124.5" customHeight="1">
      <c r="A174" s="16" t="s">
        <v>289</v>
      </c>
      <c r="B174" s="21">
        <v>50000</v>
      </c>
      <c r="C174" s="22"/>
      <c r="D174" s="23"/>
      <c r="E174" s="12">
        <f t="shared" si="5"/>
        <v>0</v>
      </c>
      <c r="F174" s="58" t="s">
        <v>38</v>
      </c>
      <c r="G174" s="11"/>
      <c r="H174" s="8" t="s">
        <v>288</v>
      </c>
      <c r="I174" s="85"/>
      <c r="J174" s="85"/>
      <c r="K174" s="85"/>
      <c r="L174" s="85"/>
      <c r="M174" s="85"/>
      <c r="N174" s="85"/>
    </row>
    <row r="175" spans="1:14" ht="98.25" customHeight="1">
      <c r="A175" s="16" t="s">
        <v>290</v>
      </c>
      <c r="B175" s="21">
        <v>468000</v>
      </c>
      <c r="C175" s="22"/>
      <c r="D175" s="23"/>
      <c r="E175" s="12">
        <f t="shared" si="5"/>
        <v>0</v>
      </c>
      <c r="F175" s="58" t="s">
        <v>38</v>
      </c>
      <c r="G175" s="11"/>
      <c r="H175" s="8" t="s">
        <v>291</v>
      </c>
      <c r="I175" s="85"/>
      <c r="J175" s="85"/>
      <c r="K175" s="85"/>
      <c r="L175" s="85"/>
      <c r="M175" s="85"/>
      <c r="N175" s="85"/>
    </row>
    <row r="176" spans="1:14" ht="97.5" customHeight="1">
      <c r="A176" s="16" t="s">
        <v>292</v>
      </c>
      <c r="B176" s="21">
        <v>674940</v>
      </c>
      <c r="C176" s="22"/>
      <c r="D176" s="23"/>
      <c r="E176" s="12">
        <f t="shared" si="5"/>
        <v>0</v>
      </c>
      <c r="F176" s="58" t="s">
        <v>38</v>
      </c>
      <c r="G176" s="11"/>
      <c r="H176" s="8" t="s">
        <v>293</v>
      </c>
      <c r="I176" s="85"/>
      <c r="J176" s="85"/>
      <c r="K176" s="85"/>
      <c r="L176" s="85"/>
      <c r="M176" s="85"/>
      <c r="N176" s="85"/>
    </row>
    <row r="177" spans="1:14" ht="73.5" customHeight="1">
      <c r="A177" s="16" t="s">
        <v>294</v>
      </c>
      <c r="B177" s="21">
        <v>111300</v>
      </c>
      <c r="C177" s="22"/>
      <c r="D177" s="23"/>
      <c r="E177" s="12">
        <f t="shared" si="5"/>
        <v>0</v>
      </c>
      <c r="F177" s="58" t="s">
        <v>38</v>
      </c>
      <c r="G177" s="11"/>
      <c r="H177" s="8" t="s">
        <v>58</v>
      </c>
      <c r="I177" s="85"/>
      <c r="J177" s="85"/>
      <c r="K177" s="85"/>
      <c r="L177" s="85"/>
      <c r="M177" s="85"/>
      <c r="N177" s="85"/>
    </row>
    <row r="178" spans="1:14" ht="77.25" customHeight="1">
      <c r="A178" s="16" t="s">
        <v>295</v>
      </c>
      <c r="B178" s="21">
        <v>122400</v>
      </c>
      <c r="C178" s="22"/>
      <c r="D178" s="23"/>
      <c r="E178" s="12">
        <f t="shared" si="5"/>
        <v>0</v>
      </c>
      <c r="F178" s="58" t="s">
        <v>296</v>
      </c>
      <c r="G178" s="11"/>
      <c r="H178" s="8" t="s">
        <v>297</v>
      </c>
      <c r="I178" s="85"/>
      <c r="J178" s="85"/>
      <c r="K178" s="85"/>
      <c r="L178" s="85"/>
      <c r="M178" s="85"/>
      <c r="N178" s="85"/>
    </row>
    <row r="179" spans="1:14" ht="91.5" customHeight="1">
      <c r="A179" s="16" t="s">
        <v>298</v>
      </c>
      <c r="B179" s="21">
        <v>236000</v>
      </c>
      <c r="C179" s="22"/>
      <c r="D179" s="23"/>
      <c r="E179" s="12">
        <f t="shared" si="5"/>
        <v>0</v>
      </c>
      <c r="F179" s="58" t="s">
        <v>299</v>
      </c>
      <c r="G179" s="11"/>
      <c r="H179" s="8" t="s">
        <v>5</v>
      </c>
      <c r="I179" s="85"/>
      <c r="J179" s="85"/>
      <c r="K179" s="85"/>
      <c r="L179" s="85"/>
      <c r="M179" s="85"/>
      <c r="N179" s="85"/>
    </row>
    <row r="180" spans="1:14" ht="91.5" customHeight="1">
      <c r="A180" s="16" t="s">
        <v>300</v>
      </c>
      <c r="B180" s="21">
        <v>142800</v>
      </c>
      <c r="C180" s="22"/>
      <c r="D180" s="23"/>
      <c r="E180" s="12">
        <f t="shared" si="5"/>
        <v>0</v>
      </c>
      <c r="F180" s="58" t="s">
        <v>301</v>
      </c>
      <c r="G180" s="11"/>
      <c r="H180" s="8" t="s">
        <v>65</v>
      </c>
      <c r="I180" s="85"/>
      <c r="J180" s="85"/>
      <c r="K180" s="85"/>
      <c r="L180" s="85"/>
      <c r="M180" s="85"/>
      <c r="N180" s="85"/>
    </row>
    <row r="181" spans="1:14" ht="64.5" customHeight="1">
      <c r="A181" s="16" t="s">
        <v>302</v>
      </c>
      <c r="B181" s="22">
        <v>124800</v>
      </c>
      <c r="C181" s="22"/>
      <c r="D181" s="23"/>
      <c r="E181" s="12">
        <f t="shared" si="5"/>
        <v>0</v>
      </c>
      <c r="F181" s="58" t="s">
        <v>303</v>
      </c>
      <c r="G181" s="11"/>
      <c r="H181" s="8" t="s">
        <v>58</v>
      </c>
      <c r="I181" s="85"/>
      <c r="J181" s="85"/>
      <c r="K181" s="85"/>
      <c r="L181" s="85"/>
      <c r="M181" s="85"/>
      <c r="N181" s="85"/>
    </row>
    <row r="182" spans="1:14" ht="63.75" customHeight="1">
      <c r="A182" s="16" t="s">
        <v>304</v>
      </c>
      <c r="B182" s="22">
        <v>68500</v>
      </c>
      <c r="C182" s="22"/>
      <c r="D182" s="23"/>
      <c r="E182" s="12">
        <f t="shared" si="5"/>
        <v>0</v>
      </c>
      <c r="F182" s="58" t="s">
        <v>303</v>
      </c>
      <c r="G182" s="11"/>
      <c r="H182" s="8" t="s">
        <v>305</v>
      </c>
      <c r="I182" s="85"/>
      <c r="J182" s="85"/>
      <c r="K182" s="85"/>
      <c r="L182" s="85"/>
      <c r="M182" s="85"/>
      <c r="N182" s="85"/>
    </row>
    <row r="183" spans="1:14" ht="64.5" customHeight="1">
      <c r="A183" s="16" t="s">
        <v>306</v>
      </c>
      <c r="B183" s="22">
        <v>33100</v>
      </c>
      <c r="C183" s="22"/>
      <c r="D183" s="23"/>
      <c r="E183" s="12">
        <f t="shared" si="5"/>
        <v>0</v>
      </c>
      <c r="F183" s="58" t="s">
        <v>303</v>
      </c>
      <c r="G183" s="11"/>
      <c r="H183" s="8" t="s">
        <v>305</v>
      </c>
      <c r="I183" s="85"/>
      <c r="J183" s="85"/>
      <c r="K183" s="85"/>
      <c r="L183" s="85"/>
      <c r="M183" s="85"/>
      <c r="N183" s="85"/>
    </row>
    <row r="184" spans="1:14" ht="91.5" customHeight="1">
      <c r="A184" s="16" t="s">
        <v>307</v>
      </c>
      <c r="B184" s="22">
        <v>1132700</v>
      </c>
      <c r="C184" s="22"/>
      <c r="D184" s="23"/>
      <c r="E184" s="12">
        <f t="shared" si="5"/>
        <v>0</v>
      </c>
      <c r="F184" s="58" t="s">
        <v>303</v>
      </c>
      <c r="G184" s="11"/>
      <c r="H184" s="8" t="s">
        <v>124</v>
      </c>
      <c r="I184" s="85"/>
      <c r="J184" s="85"/>
      <c r="K184" s="85"/>
      <c r="L184" s="85"/>
      <c r="M184" s="85"/>
      <c r="N184" s="85"/>
    </row>
    <row r="185" spans="1:14" ht="64.5" customHeight="1">
      <c r="A185" s="16" t="s">
        <v>308</v>
      </c>
      <c r="B185" s="22">
        <v>153040</v>
      </c>
      <c r="C185" s="22"/>
      <c r="D185" s="23"/>
      <c r="E185" s="12">
        <f t="shared" si="5"/>
        <v>0</v>
      </c>
      <c r="F185" s="58" t="s">
        <v>301</v>
      </c>
      <c r="G185" s="11"/>
      <c r="H185" s="8" t="s">
        <v>285</v>
      </c>
      <c r="I185" s="85"/>
      <c r="J185" s="85"/>
      <c r="K185" s="85"/>
      <c r="L185" s="85"/>
      <c r="M185" s="85"/>
      <c r="N185" s="85"/>
    </row>
    <row r="186" spans="1:14" ht="97.5" customHeight="1">
      <c r="A186" s="16" t="s">
        <v>309</v>
      </c>
      <c r="B186" s="22">
        <v>160000</v>
      </c>
      <c r="C186" s="22">
        <v>157496</v>
      </c>
      <c r="D186" s="22">
        <v>157496</v>
      </c>
      <c r="E186" s="12">
        <f t="shared" si="5"/>
        <v>0.98435</v>
      </c>
      <c r="F186" s="58" t="s">
        <v>40</v>
      </c>
      <c r="G186" s="11"/>
      <c r="H186" s="8"/>
      <c r="I186" s="85"/>
      <c r="J186" s="85"/>
      <c r="K186" s="85"/>
      <c r="L186" s="85"/>
      <c r="M186" s="85"/>
      <c r="N186" s="85"/>
    </row>
    <row r="187" spans="1:14" ht="79.5" customHeight="1">
      <c r="A187" s="16" t="s">
        <v>310</v>
      </c>
      <c r="B187" s="22">
        <v>220000</v>
      </c>
      <c r="C187" s="22">
        <v>16000</v>
      </c>
      <c r="D187" s="23">
        <v>57032</v>
      </c>
      <c r="E187" s="12">
        <f t="shared" si="5"/>
        <v>0.25923636363636365</v>
      </c>
      <c r="F187" s="58" t="s">
        <v>38</v>
      </c>
      <c r="G187" s="11"/>
      <c r="H187" s="8"/>
      <c r="I187" s="85"/>
      <c r="J187" s="85"/>
      <c r="K187" s="85"/>
      <c r="L187" s="85"/>
      <c r="M187" s="85"/>
      <c r="N187" s="85"/>
    </row>
    <row r="188" spans="1:14" ht="81" customHeight="1">
      <c r="A188" s="16" t="s">
        <v>311</v>
      </c>
      <c r="B188" s="22">
        <v>200000</v>
      </c>
      <c r="C188" s="22"/>
      <c r="D188" s="23"/>
      <c r="E188" s="12">
        <f t="shared" si="5"/>
        <v>0</v>
      </c>
      <c r="F188" s="58" t="s">
        <v>38</v>
      </c>
      <c r="G188" s="11"/>
      <c r="H188" s="8" t="s">
        <v>104</v>
      </c>
      <c r="I188" s="85"/>
      <c r="J188" s="85"/>
      <c r="K188" s="85"/>
      <c r="L188" s="85"/>
      <c r="M188" s="85"/>
      <c r="N188" s="85"/>
    </row>
    <row r="189" spans="1:14" ht="58.5" customHeight="1">
      <c r="A189" s="16" t="s">
        <v>312</v>
      </c>
      <c r="B189" s="22">
        <v>900000</v>
      </c>
      <c r="C189" s="22"/>
      <c r="D189" s="23"/>
      <c r="E189" s="12">
        <f t="shared" si="5"/>
        <v>0</v>
      </c>
      <c r="F189" s="58" t="s">
        <v>171</v>
      </c>
      <c r="G189" s="11"/>
      <c r="H189" s="8"/>
      <c r="I189" s="85"/>
      <c r="J189" s="85"/>
      <c r="K189" s="85"/>
      <c r="L189" s="85"/>
      <c r="M189" s="85"/>
      <c r="N189" s="85"/>
    </row>
    <row r="190" spans="1:14" ht="64.5" customHeight="1">
      <c r="A190" s="16" t="s">
        <v>313</v>
      </c>
      <c r="B190" s="22">
        <v>530000</v>
      </c>
      <c r="C190" s="22"/>
      <c r="D190" s="23"/>
      <c r="E190" s="12">
        <f t="shared" si="5"/>
        <v>0</v>
      </c>
      <c r="F190" s="58" t="s">
        <v>314</v>
      </c>
      <c r="G190" s="11"/>
      <c r="H190" s="8" t="s">
        <v>315</v>
      </c>
      <c r="I190" s="85"/>
      <c r="J190" s="85"/>
      <c r="K190" s="85"/>
      <c r="L190" s="85"/>
      <c r="M190" s="85"/>
      <c r="N190" s="85"/>
    </row>
    <row r="191" spans="1:14" ht="97.5" customHeight="1">
      <c r="A191" s="16" t="s">
        <v>316</v>
      </c>
      <c r="B191" s="22">
        <v>600000</v>
      </c>
      <c r="C191" s="22">
        <v>7500</v>
      </c>
      <c r="D191" s="23">
        <v>10050</v>
      </c>
      <c r="E191" s="12">
        <f t="shared" si="5"/>
        <v>0.01675</v>
      </c>
      <c r="F191" s="58" t="s">
        <v>38</v>
      </c>
      <c r="G191" s="11"/>
      <c r="H191" s="8"/>
      <c r="I191" s="85"/>
      <c r="J191" s="85"/>
      <c r="K191" s="85"/>
      <c r="L191" s="85"/>
      <c r="M191" s="85"/>
      <c r="N191" s="85"/>
    </row>
    <row r="192" spans="1:14" ht="85.5" customHeight="1">
      <c r="A192" s="16" t="s">
        <v>317</v>
      </c>
      <c r="B192" s="27">
        <v>220000</v>
      </c>
      <c r="C192" s="22"/>
      <c r="D192" s="23"/>
      <c r="E192" s="12"/>
      <c r="F192" s="58"/>
      <c r="G192" s="11"/>
      <c r="H192" s="8" t="s">
        <v>143</v>
      </c>
      <c r="I192" s="85"/>
      <c r="J192" s="85"/>
      <c r="K192" s="85"/>
      <c r="L192" s="85"/>
      <c r="M192" s="85"/>
      <c r="N192" s="85"/>
    </row>
    <row r="193" spans="1:14" ht="85.5" customHeight="1">
      <c r="A193" s="16" t="s">
        <v>318</v>
      </c>
      <c r="B193" s="26">
        <v>11300</v>
      </c>
      <c r="C193" s="22"/>
      <c r="D193" s="23"/>
      <c r="E193" s="12"/>
      <c r="F193" s="58"/>
      <c r="G193" s="11"/>
      <c r="H193" s="8" t="s">
        <v>143</v>
      </c>
      <c r="I193" s="85"/>
      <c r="J193" s="85"/>
      <c r="K193" s="85"/>
      <c r="L193" s="85"/>
      <c r="M193" s="85"/>
      <c r="N193" s="85"/>
    </row>
    <row r="194" spans="1:14" ht="85.5" customHeight="1">
      <c r="A194" s="16" t="s">
        <v>319</v>
      </c>
      <c r="B194" s="27">
        <v>540000</v>
      </c>
      <c r="C194" s="22"/>
      <c r="D194" s="23"/>
      <c r="E194" s="12"/>
      <c r="F194" s="58"/>
      <c r="G194" s="11"/>
      <c r="H194" s="8" t="s">
        <v>320</v>
      </c>
      <c r="I194" s="85"/>
      <c r="J194" s="85"/>
      <c r="K194" s="85"/>
      <c r="L194" s="85"/>
      <c r="M194" s="85"/>
      <c r="N194" s="85"/>
    </row>
    <row r="195" spans="1:14" ht="85.5" customHeight="1">
      <c r="A195" s="16" t="s">
        <v>321</v>
      </c>
      <c r="B195" s="26">
        <v>125000</v>
      </c>
      <c r="C195" s="22"/>
      <c r="D195" s="23"/>
      <c r="E195" s="12"/>
      <c r="F195" s="58"/>
      <c r="G195" s="11"/>
      <c r="H195" s="8" t="s">
        <v>112</v>
      </c>
      <c r="I195" s="85"/>
      <c r="J195" s="85"/>
      <c r="K195" s="85"/>
      <c r="L195" s="85"/>
      <c r="M195" s="85"/>
      <c r="N195" s="85"/>
    </row>
    <row r="196" spans="1:14" s="7" customFormat="1" ht="83.25" customHeight="1">
      <c r="A196" s="16" t="s">
        <v>322</v>
      </c>
      <c r="B196" s="27">
        <v>270000</v>
      </c>
      <c r="C196" s="22">
        <v>253871</v>
      </c>
      <c r="D196" s="22">
        <v>253871</v>
      </c>
      <c r="E196" s="12"/>
      <c r="F196" s="64" t="s">
        <v>40</v>
      </c>
      <c r="G196" s="14"/>
      <c r="H196" s="8" t="s">
        <v>323</v>
      </c>
      <c r="I196" s="66"/>
      <c r="J196" s="66"/>
      <c r="K196" s="66"/>
      <c r="L196" s="66"/>
      <c r="M196" s="66"/>
      <c r="N196" s="66"/>
    </row>
    <row r="197" spans="1:14" ht="51" customHeight="1">
      <c r="A197" s="31" t="s">
        <v>324</v>
      </c>
      <c r="B197" s="22">
        <v>15445</v>
      </c>
      <c r="C197" s="22"/>
      <c r="D197" s="23"/>
      <c r="E197" s="24">
        <f t="shared" si="5"/>
        <v>0</v>
      </c>
      <c r="F197" s="58"/>
      <c r="G197" s="35"/>
      <c r="H197" s="8"/>
      <c r="I197" s="85"/>
      <c r="J197" s="85"/>
      <c r="K197" s="85"/>
      <c r="L197" s="85"/>
      <c r="M197" s="85"/>
      <c r="N197" s="85"/>
    </row>
    <row r="198" spans="1:14" s="7" customFormat="1" ht="64.5" customHeight="1">
      <c r="A198" s="36" t="s">
        <v>70</v>
      </c>
      <c r="B198" s="4">
        <f>SUM(B168:B197)</f>
        <v>7241015</v>
      </c>
      <c r="C198" s="4">
        <f>SUM(C168:C197)</f>
        <v>516557</v>
      </c>
      <c r="D198" s="5">
        <f>SUM(D168:D197)</f>
        <v>2189391</v>
      </c>
      <c r="E198" s="12">
        <f>D198/B198</f>
        <v>0.30235968300024235</v>
      </c>
      <c r="F198" s="49"/>
      <c r="G198" s="6"/>
      <c r="H198" s="8"/>
      <c r="I198" s="66"/>
      <c r="J198" s="66"/>
      <c r="K198" s="66"/>
      <c r="L198" s="66"/>
      <c r="M198" s="66"/>
      <c r="N198" s="66"/>
    </row>
    <row r="199" spans="1:14" s="7" customFormat="1" ht="30" customHeight="1">
      <c r="A199" s="77" t="s">
        <v>325</v>
      </c>
      <c r="B199" s="78">
        <f>SUM(B198+B166+B113+B101+B86+B38)</f>
        <v>222577000</v>
      </c>
      <c r="C199" s="78">
        <f>SUM(C198+C166+C113+C101+C86+C38)</f>
        <v>47574906</v>
      </c>
      <c r="D199" s="4">
        <f>SUM(D38,D86,D101,D113,D166,D198)</f>
        <v>150676796</v>
      </c>
      <c r="E199" s="6"/>
      <c r="F199" s="49"/>
      <c r="G199" s="6"/>
      <c r="H199" s="8"/>
      <c r="I199" s="66"/>
      <c r="J199" s="66"/>
      <c r="K199" s="66"/>
      <c r="L199" s="66"/>
      <c r="M199" s="66"/>
      <c r="N199" s="66"/>
    </row>
    <row r="200" spans="1:14" s="7" customFormat="1" ht="30" customHeight="1">
      <c r="A200" s="77"/>
      <c r="B200" s="78"/>
      <c r="C200" s="78"/>
      <c r="D200" s="4">
        <f>F9+F11-D199</f>
        <v>457802149</v>
      </c>
      <c r="E200" s="6"/>
      <c r="F200" s="49"/>
      <c r="G200" s="6"/>
      <c r="H200" s="8"/>
      <c r="I200" s="66"/>
      <c r="J200" s="66"/>
      <c r="K200" s="66"/>
      <c r="L200" s="66"/>
      <c r="M200" s="66"/>
      <c r="N200" s="66"/>
    </row>
    <row r="201" spans="1:14" ht="30" customHeight="1">
      <c r="A201" s="37" t="s">
        <v>326</v>
      </c>
      <c r="I201" s="85"/>
      <c r="J201" s="85"/>
      <c r="K201" s="85"/>
      <c r="L201" s="85"/>
      <c r="M201" s="85"/>
      <c r="N201" s="85"/>
    </row>
    <row r="202" spans="1:14" s="44" customFormat="1" ht="30" customHeight="1">
      <c r="A202" s="41" t="s">
        <v>327</v>
      </c>
      <c r="B202" s="42"/>
      <c r="C202" s="42"/>
      <c r="D202" s="43"/>
      <c r="F202" s="51"/>
      <c r="H202" s="40"/>
      <c r="I202" s="87"/>
      <c r="J202" s="87"/>
      <c r="K202" s="87"/>
      <c r="L202" s="87"/>
      <c r="M202" s="87"/>
      <c r="N202" s="87"/>
    </row>
    <row r="203" spans="1:14" s="44" customFormat="1" ht="30" customHeight="1">
      <c r="A203" s="83" t="s">
        <v>328</v>
      </c>
      <c r="B203" s="83"/>
      <c r="C203" s="83"/>
      <c r="D203" s="83"/>
      <c r="E203" s="83"/>
      <c r="F203" s="83"/>
      <c r="G203" s="83"/>
      <c r="H203" s="83"/>
      <c r="I203" s="87"/>
      <c r="J203" s="87"/>
      <c r="K203" s="87"/>
      <c r="L203" s="87"/>
      <c r="M203" s="87"/>
      <c r="N203" s="87"/>
    </row>
    <row r="204" spans="1:14" s="44" customFormat="1" ht="30" customHeight="1">
      <c r="A204" s="82">
        <f>D200</f>
        <v>457802149</v>
      </c>
      <c r="B204" s="82"/>
      <c r="C204" s="82"/>
      <c r="D204" s="82"/>
      <c r="E204" s="82"/>
      <c r="F204" s="52" t="s">
        <v>0</v>
      </c>
      <c r="H204" s="40"/>
      <c r="I204" s="87"/>
      <c r="J204" s="87"/>
      <c r="K204" s="87"/>
      <c r="L204" s="87"/>
      <c r="M204" s="87"/>
      <c r="N204" s="87"/>
    </row>
    <row r="205" spans="1:14" s="44" customFormat="1" ht="30" customHeight="1">
      <c r="A205" s="75" t="s">
        <v>329</v>
      </c>
      <c r="B205" s="76"/>
      <c r="C205" s="76"/>
      <c r="D205" s="76"/>
      <c r="E205" s="76"/>
      <c r="F205" s="53"/>
      <c r="H205" s="40"/>
      <c r="I205" s="87"/>
      <c r="J205" s="87"/>
      <c r="K205" s="87"/>
      <c r="L205" s="87"/>
      <c r="M205" s="87"/>
      <c r="N205" s="87"/>
    </row>
    <row r="206" spans="1:14" ht="30" customHeight="1">
      <c r="A206" s="72" t="s">
        <v>330</v>
      </c>
      <c r="B206" s="72"/>
      <c r="C206" s="72"/>
      <c r="D206" s="72"/>
      <c r="E206" s="72"/>
      <c r="F206" s="72"/>
      <c r="G206" s="72"/>
      <c r="H206" s="72"/>
      <c r="I206" s="85"/>
      <c r="J206" s="85"/>
      <c r="K206" s="85"/>
      <c r="L206" s="85"/>
      <c r="M206" s="85"/>
      <c r="N206" s="85"/>
    </row>
    <row r="207" spans="1:14" ht="30" customHeight="1">
      <c r="A207" s="72" t="s">
        <v>331</v>
      </c>
      <c r="B207" s="72"/>
      <c r="C207" s="72"/>
      <c r="D207" s="72"/>
      <c r="E207" s="72"/>
      <c r="F207" s="72"/>
      <c r="G207" s="72"/>
      <c r="H207" s="72"/>
      <c r="I207" s="85"/>
      <c r="J207" s="85"/>
      <c r="K207" s="85"/>
      <c r="L207" s="85"/>
      <c r="M207" s="85"/>
      <c r="N207" s="85"/>
    </row>
    <row r="208" spans="1:14" ht="30" customHeight="1">
      <c r="A208" s="72" t="s">
        <v>332</v>
      </c>
      <c r="B208" s="72"/>
      <c r="C208" s="72"/>
      <c r="D208" s="72"/>
      <c r="E208" s="72"/>
      <c r="F208" s="72"/>
      <c r="G208" s="72"/>
      <c r="H208" s="72"/>
      <c r="I208" s="85"/>
      <c r="J208" s="85"/>
      <c r="K208" s="85"/>
      <c r="L208" s="85"/>
      <c r="M208" s="85"/>
      <c r="N208" s="85"/>
    </row>
    <row r="209" spans="1:14" ht="30" customHeight="1">
      <c r="A209" s="66" t="s">
        <v>333</v>
      </c>
      <c r="B209" s="70"/>
      <c r="C209" s="70"/>
      <c r="D209" s="70"/>
      <c r="E209" s="70"/>
      <c r="F209" s="70"/>
      <c r="G209" s="70"/>
      <c r="H209" s="70"/>
      <c r="I209" s="85"/>
      <c r="J209" s="85"/>
      <c r="K209" s="85"/>
      <c r="L209" s="85"/>
      <c r="M209" s="85"/>
      <c r="N209" s="85"/>
    </row>
    <row r="210" spans="1:14" ht="112.5" customHeight="1">
      <c r="A210" s="79" t="s">
        <v>334</v>
      </c>
      <c r="B210" s="79"/>
      <c r="C210" s="34"/>
      <c r="D210" s="47" t="s">
        <v>335</v>
      </c>
      <c r="E210" s="48"/>
      <c r="F210" s="54"/>
      <c r="I210" s="85"/>
      <c r="K210" s="85"/>
      <c r="L210" s="85"/>
      <c r="M210" s="85"/>
      <c r="N210" s="85"/>
    </row>
    <row r="211" spans="1:14" ht="174.75" customHeight="1">
      <c r="A211" s="45" t="s">
        <v>336</v>
      </c>
      <c r="B211" s="46"/>
      <c r="C211" s="34"/>
      <c r="D211" s="47" t="s">
        <v>337</v>
      </c>
      <c r="E211" s="48"/>
      <c r="F211" s="60"/>
      <c r="I211" s="85"/>
      <c r="J211" s="85"/>
      <c r="K211" s="85"/>
      <c r="L211" s="85"/>
      <c r="M211" s="85"/>
      <c r="N211" s="85"/>
    </row>
    <row r="212" spans="9:14" ht="30" customHeight="1">
      <c r="I212" s="85"/>
      <c r="J212" s="85"/>
      <c r="K212" s="85"/>
      <c r="L212" s="85"/>
      <c r="M212" s="85"/>
      <c r="N212" s="85"/>
    </row>
    <row r="213" spans="9:14" ht="30" customHeight="1">
      <c r="I213" s="85"/>
      <c r="J213" s="85"/>
      <c r="K213" s="85"/>
      <c r="L213" s="85"/>
      <c r="M213" s="85"/>
      <c r="N213" s="85"/>
    </row>
    <row r="214" spans="9:14" ht="30" customHeight="1">
      <c r="I214" s="85"/>
      <c r="J214" s="85"/>
      <c r="K214" s="85"/>
      <c r="L214" s="85"/>
      <c r="M214" s="85"/>
      <c r="N214" s="85"/>
    </row>
    <row r="215" spans="9:14" ht="30" customHeight="1">
      <c r="I215" s="85"/>
      <c r="J215" s="85"/>
      <c r="K215" s="85"/>
      <c r="L215" s="85"/>
      <c r="M215" s="85"/>
      <c r="N215" s="85"/>
    </row>
    <row r="216" spans="9:14" ht="30" customHeight="1">
      <c r="I216" s="85"/>
      <c r="J216" s="85"/>
      <c r="K216" s="85"/>
      <c r="L216" s="85"/>
      <c r="M216" s="85"/>
      <c r="N216" s="85"/>
    </row>
    <row r="217" spans="9:14" ht="30" customHeight="1">
      <c r="I217" s="85"/>
      <c r="J217" s="85"/>
      <c r="K217" s="85"/>
      <c r="L217" s="85"/>
      <c r="M217" s="85"/>
      <c r="N217" s="85"/>
    </row>
    <row r="218" spans="9:14" ht="30" customHeight="1">
      <c r="I218" s="85"/>
      <c r="J218" s="85"/>
      <c r="K218" s="85"/>
      <c r="L218" s="85"/>
      <c r="M218" s="85"/>
      <c r="N218" s="85"/>
    </row>
    <row r="219" spans="9:14" ht="30" customHeight="1">
      <c r="I219" s="85"/>
      <c r="J219" s="85"/>
      <c r="K219" s="85"/>
      <c r="L219" s="85"/>
      <c r="M219" s="85"/>
      <c r="N219" s="85"/>
    </row>
    <row r="220" spans="9:14" ht="30" customHeight="1">
      <c r="I220" s="85"/>
      <c r="J220" s="85"/>
      <c r="K220" s="85"/>
      <c r="L220" s="85"/>
      <c r="M220" s="85"/>
      <c r="N220" s="85"/>
    </row>
    <row r="221" spans="9:14" ht="30" customHeight="1">
      <c r="I221" s="85"/>
      <c r="J221" s="85"/>
      <c r="K221" s="85"/>
      <c r="L221" s="85"/>
      <c r="M221" s="85"/>
      <c r="N221" s="85"/>
    </row>
    <row r="222" spans="9:14" ht="30" customHeight="1">
      <c r="I222" s="85"/>
      <c r="J222" s="85"/>
      <c r="K222" s="85"/>
      <c r="L222" s="85"/>
      <c r="M222" s="85"/>
      <c r="N222" s="85"/>
    </row>
    <row r="223" spans="9:14" ht="30" customHeight="1">
      <c r="I223" s="85"/>
      <c r="J223" s="85"/>
      <c r="K223" s="85"/>
      <c r="L223" s="85"/>
      <c r="M223" s="85"/>
      <c r="N223" s="85"/>
    </row>
    <row r="224" spans="9:14" ht="30" customHeight="1">
      <c r="I224" s="85"/>
      <c r="J224" s="85"/>
      <c r="K224" s="85"/>
      <c r="L224" s="85"/>
      <c r="M224" s="85"/>
      <c r="N224" s="85"/>
    </row>
    <row r="225" spans="9:14" ht="30" customHeight="1">
      <c r="I225" s="85"/>
      <c r="J225" s="85"/>
      <c r="K225" s="85"/>
      <c r="L225" s="85"/>
      <c r="M225" s="85"/>
      <c r="N225" s="85"/>
    </row>
    <row r="226" spans="9:14" ht="30" customHeight="1">
      <c r="I226" s="85"/>
      <c r="J226" s="85"/>
      <c r="K226" s="85"/>
      <c r="L226" s="85"/>
      <c r="M226" s="85"/>
      <c r="N226" s="85"/>
    </row>
    <row r="227" spans="9:14" ht="30" customHeight="1">
      <c r="I227" s="85"/>
      <c r="J227" s="85"/>
      <c r="K227" s="85"/>
      <c r="L227" s="85"/>
      <c r="M227" s="85"/>
      <c r="N227" s="85"/>
    </row>
    <row r="228" spans="9:14" ht="30" customHeight="1">
      <c r="I228" s="85"/>
      <c r="J228" s="85"/>
      <c r="K228" s="85"/>
      <c r="L228" s="85"/>
      <c r="M228" s="85"/>
      <c r="N228" s="85"/>
    </row>
    <row r="229" spans="9:14" ht="30" customHeight="1">
      <c r="I229" s="85"/>
      <c r="J229" s="85"/>
      <c r="K229" s="85"/>
      <c r="L229" s="85"/>
      <c r="M229" s="85"/>
      <c r="N229" s="85"/>
    </row>
    <row r="230" spans="9:14" ht="30" customHeight="1">
      <c r="I230" s="85"/>
      <c r="J230" s="85"/>
      <c r="K230" s="85"/>
      <c r="L230" s="85"/>
      <c r="M230" s="85"/>
      <c r="N230" s="85"/>
    </row>
    <row r="231" spans="9:14" ht="30" customHeight="1">
      <c r="I231" s="85"/>
      <c r="J231" s="85"/>
      <c r="K231" s="85"/>
      <c r="L231" s="85"/>
      <c r="M231" s="85"/>
      <c r="N231" s="85"/>
    </row>
    <row r="232" spans="9:14" ht="30" customHeight="1">
      <c r="I232" s="85"/>
      <c r="J232" s="85"/>
      <c r="K232" s="85"/>
      <c r="L232" s="85"/>
      <c r="M232" s="85"/>
      <c r="N232" s="85"/>
    </row>
    <row r="233" spans="9:14" ht="30" customHeight="1">
      <c r="I233" s="85"/>
      <c r="J233" s="85"/>
      <c r="K233" s="85"/>
      <c r="L233" s="85"/>
      <c r="M233" s="85"/>
      <c r="N233" s="85"/>
    </row>
    <row r="234" spans="9:14" ht="30" customHeight="1">
      <c r="I234" s="85"/>
      <c r="J234" s="85"/>
      <c r="K234" s="85"/>
      <c r="L234" s="85"/>
      <c r="M234" s="85"/>
      <c r="N234" s="85"/>
    </row>
    <row r="235" spans="9:14" ht="30" customHeight="1">
      <c r="I235" s="85"/>
      <c r="J235" s="85"/>
      <c r="K235" s="85"/>
      <c r="L235" s="85"/>
      <c r="M235" s="85"/>
      <c r="N235" s="85"/>
    </row>
    <row r="236" spans="9:14" ht="30" customHeight="1">
      <c r="I236" s="85"/>
      <c r="J236" s="85"/>
      <c r="K236" s="85"/>
      <c r="L236" s="85"/>
      <c r="M236" s="85"/>
      <c r="N236" s="85"/>
    </row>
    <row r="237" spans="9:14" ht="30" customHeight="1">
      <c r="I237" s="85"/>
      <c r="J237" s="85"/>
      <c r="K237" s="85"/>
      <c r="L237" s="85"/>
      <c r="M237" s="85"/>
      <c r="N237" s="85"/>
    </row>
    <row r="238" spans="9:14" ht="30" customHeight="1">
      <c r="I238" s="85"/>
      <c r="J238" s="85"/>
      <c r="K238" s="85"/>
      <c r="L238" s="85"/>
      <c r="M238" s="85"/>
      <c r="N238" s="85"/>
    </row>
    <row r="239" spans="9:14" ht="30" customHeight="1">
      <c r="I239" s="85"/>
      <c r="J239" s="85"/>
      <c r="K239" s="85"/>
      <c r="L239" s="85"/>
      <c r="M239" s="85"/>
      <c r="N239" s="85"/>
    </row>
    <row r="240" spans="9:14" ht="30" customHeight="1">
      <c r="I240" s="85"/>
      <c r="J240" s="85"/>
      <c r="K240" s="85"/>
      <c r="L240" s="85"/>
      <c r="M240" s="85"/>
      <c r="N240" s="85"/>
    </row>
    <row r="241" spans="9:14" ht="30" customHeight="1">
      <c r="I241" s="85"/>
      <c r="J241" s="85"/>
      <c r="K241" s="85"/>
      <c r="L241" s="85"/>
      <c r="M241" s="85"/>
      <c r="N241" s="85"/>
    </row>
    <row r="242" spans="9:14" ht="30" customHeight="1">
      <c r="I242" s="85"/>
      <c r="J242" s="85"/>
      <c r="K242" s="85"/>
      <c r="L242" s="85"/>
      <c r="M242" s="85"/>
      <c r="N242" s="85"/>
    </row>
    <row r="243" spans="9:14" ht="30" customHeight="1">
      <c r="I243" s="85"/>
      <c r="J243" s="85"/>
      <c r="K243" s="85"/>
      <c r="L243" s="85"/>
      <c r="M243" s="85"/>
      <c r="N243" s="85"/>
    </row>
    <row r="244" spans="9:14" ht="30" customHeight="1">
      <c r="I244" s="85"/>
      <c r="J244" s="85"/>
      <c r="K244" s="85"/>
      <c r="L244" s="85"/>
      <c r="M244" s="85"/>
      <c r="N244" s="85"/>
    </row>
    <row r="245" spans="9:14" ht="30" customHeight="1">
      <c r="I245" s="85"/>
      <c r="J245" s="85"/>
      <c r="K245" s="85"/>
      <c r="L245" s="85"/>
      <c r="M245" s="85"/>
      <c r="N245" s="85"/>
    </row>
    <row r="246" spans="9:14" ht="30" customHeight="1">
      <c r="I246" s="85"/>
      <c r="J246" s="85"/>
      <c r="K246" s="85"/>
      <c r="L246" s="85"/>
      <c r="M246" s="85"/>
      <c r="N246" s="85"/>
    </row>
    <row r="247" spans="9:14" ht="30" customHeight="1">
      <c r="I247" s="85"/>
      <c r="J247" s="85"/>
      <c r="K247" s="85"/>
      <c r="L247" s="85"/>
      <c r="M247" s="85"/>
      <c r="N247" s="85"/>
    </row>
    <row r="248" spans="9:14" ht="30" customHeight="1">
      <c r="I248" s="85"/>
      <c r="J248" s="85"/>
      <c r="K248" s="85"/>
      <c r="L248" s="85"/>
      <c r="M248" s="85"/>
      <c r="N248" s="85"/>
    </row>
    <row r="249" spans="9:14" ht="30" customHeight="1">
      <c r="I249" s="85"/>
      <c r="J249" s="85"/>
      <c r="K249" s="85"/>
      <c r="L249" s="85"/>
      <c r="M249" s="85"/>
      <c r="N249" s="85"/>
    </row>
    <row r="250" ht="21.75" customHeight="1"/>
    <row r="251" ht="30" customHeight="1" hidden="1"/>
    <row r="252" ht="30" customHeight="1" hidden="1"/>
    <row r="253" ht="30" customHeight="1" hidden="1"/>
    <row r="254" ht="30" customHeight="1" hidden="1"/>
    <row r="255" ht="30" customHeight="1" hidden="1"/>
    <row r="256" ht="30" customHeight="1" hidden="1"/>
    <row r="257" ht="30" customHeight="1" hidden="1"/>
    <row r="258" ht="30" customHeight="1" hidden="1"/>
    <row r="259" ht="30" customHeight="1" hidden="1"/>
    <row r="260" ht="30" customHeight="1" hidden="1"/>
    <row r="261" ht="30" customHeight="1" hidden="1"/>
    <row r="263" ht="17.25" customHeight="1"/>
    <row r="264" ht="30" customHeight="1" hidden="1"/>
    <row r="265" ht="30" customHeight="1" hidden="1"/>
    <row r="266" ht="30" customHeight="1" hidden="1"/>
    <row r="267" ht="30" customHeight="1" hidden="1"/>
    <row r="268" ht="30" customHeight="1" hidden="1"/>
    <row r="269" ht="30" customHeight="1" hidden="1"/>
    <row r="270" ht="30" customHeight="1" hidden="1"/>
    <row r="271" ht="30" customHeight="1" hidden="1"/>
    <row r="272" ht="30" customHeight="1" hidden="1"/>
    <row r="274" ht="21" customHeight="1"/>
    <row r="275" ht="30" customHeight="1" hidden="1"/>
    <row r="276" ht="30" customHeight="1" hidden="1"/>
    <row r="277" ht="30" customHeight="1" hidden="1"/>
    <row r="278" ht="30" customHeight="1" hidden="1"/>
    <row r="279" ht="30" customHeight="1" hidden="1"/>
    <row r="280" ht="30" customHeight="1" hidden="1"/>
    <row r="281" ht="30" customHeight="1" hidden="1"/>
    <row r="282" ht="30" customHeight="1" hidden="1"/>
  </sheetData>
  <mergeCells count="29">
    <mergeCell ref="A210:B210"/>
    <mergeCell ref="A208:H208"/>
    <mergeCell ref="A87:H87"/>
    <mergeCell ref="A102:H102"/>
    <mergeCell ref="A114:H114"/>
    <mergeCell ref="A167:H167"/>
    <mergeCell ref="A207:H207"/>
    <mergeCell ref="A206:H206"/>
    <mergeCell ref="A204:E204"/>
    <mergeCell ref="A203:H203"/>
    <mergeCell ref="A39:H39"/>
    <mergeCell ref="A205:E205"/>
    <mergeCell ref="A199:A200"/>
    <mergeCell ref="B199:B200"/>
    <mergeCell ref="C199:C200"/>
    <mergeCell ref="A12:F12"/>
    <mergeCell ref="A13:F13"/>
    <mergeCell ref="A14:F14"/>
    <mergeCell ref="A19:H19"/>
    <mergeCell ref="A15:H15"/>
    <mergeCell ref="A5:F5"/>
    <mergeCell ref="A1:H1"/>
    <mergeCell ref="A2:H2"/>
    <mergeCell ref="A3:H3"/>
    <mergeCell ref="A4:H4"/>
    <mergeCell ref="A6:H6"/>
    <mergeCell ref="A7:H7"/>
    <mergeCell ref="A8:H8"/>
    <mergeCell ref="A9:D9"/>
  </mergeCells>
  <printOptions/>
  <pageMargins left="0" right="0" top="0.7874015748031497" bottom="0.7874015748031497" header="0" footer="0.1968503937007874"/>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23108</cp:lastModifiedBy>
  <cp:lastPrinted>2011-10-20T09:28:08Z</cp:lastPrinted>
  <dcterms:created xsi:type="dcterms:W3CDTF">2006-10-12T07:05:02Z</dcterms:created>
  <dcterms:modified xsi:type="dcterms:W3CDTF">2011-10-20T09:33:23Z</dcterms:modified>
  <cp:category/>
  <cp:version/>
  <cp:contentType/>
  <cp:contentStatus/>
</cp:coreProperties>
</file>