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Sheet1" sheetId="1" r:id="rId1"/>
  </sheets>
  <definedNames>
    <definedName name="_xlnm.Print_Titles" localSheetId="0">'Sheet1'!$18:$18</definedName>
  </definedNames>
  <calcPr fullCalcOnLoad="1"/>
</workbook>
</file>

<file path=xl/sharedStrings.xml><?xml version="1.0" encoding="utf-8"?>
<sst xmlns="http://schemas.openxmlformats.org/spreadsheetml/2006/main" count="503" uniqueCount="352">
  <si>
    <t>25.其他待審議之申請補助案件</t>
  </si>
  <si>
    <t>20.99年尋找重生的幸福與希望-與「希望農場」一同預約幸福</t>
  </si>
  <si>
    <t>21.雲林縣九十九年度身心障礙者輔助器具巡迴維修計畫</t>
  </si>
  <si>
    <t>22.99年度公益彩券盈餘運用情形說明研討會</t>
  </si>
  <si>
    <t>23.雲林縣身心障礙福利服務大樓清潔維護</t>
  </si>
  <si>
    <t>24.99年長期照顧輔具維修專業人力計畫</t>
  </si>
  <si>
    <t>25.「樂活列車，健康久久」99年度雲林縣視障按摩巡迴推廣計畫</t>
  </si>
  <si>
    <t>26.雲林縣身心障礙福利服務大樓清潔維護</t>
  </si>
  <si>
    <t>27雲林縣100年度第一、二區身心障礙者社區日間服務計畫</t>
  </si>
  <si>
    <t>28.雲林縣政府
100年度優先採購網路平台實務操作說明會</t>
  </si>
  <si>
    <t>39.「大手牽小手～擁抱你和我，身心障礙者親子成長營活動」</t>
  </si>
  <si>
    <t>40.100年最懂你的心~心智障礙者家庭功能提升計畫</t>
  </si>
  <si>
    <t>41.100年度身心障礙兒少水中體適能運動計畫</t>
  </si>
  <si>
    <t>42.養蠶生態解說暨蠶絲相關產品研發進階計畫</t>
  </si>
  <si>
    <t>43.手語翻譯服務受理窗口</t>
  </si>
  <si>
    <t>44.雲林縣身心障礙者撞球體適能進階訓練計畫書</t>
  </si>
  <si>
    <t>45.100年度雲林縣「公益盃」全國身心障礙槌球錦標賽暨公益彩券盈餘分配款運用宣導計畫</t>
  </si>
  <si>
    <t>46.100年度尋找重生的幸福與希望-與『希望農場』一同預約幸福</t>
  </si>
  <si>
    <t>47.手語翻譯人員培訓班</t>
  </si>
  <si>
    <t>48.『群聾舞
手』聾劇團表演培訓計畫</t>
  </si>
  <si>
    <t>49.輪轉夢想、舞動人生~100年國標輪椅舞隊新生培訓融合展演計畫</t>
  </si>
  <si>
    <t>50.社區身心障礙者陶藝陶冶進階計畫</t>
  </si>
  <si>
    <t>51.雲林縣一百年度身心障礙者輔助器具巡迴維修計畫</t>
  </si>
  <si>
    <t>11.雲林縣發展
遲緩兒童早期療育服務宣導及弱勢家庭療育強化計畫</t>
  </si>
  <si>
    <t>13.維護兒童人
權，你我動起來－雲林縣兒童人權宣導活動</t>
  </si>
  <si>
    <t>14.繪聲繪影－
兒童少年閱聽權益宣導</t>
  </si>
  <si>
    <t>16.給孩子一個
良好受教未來-探討孩童受教權利</t>
  </si>
  <si>
    <t>18.弱勢家庭青少年勵志宣導－汪洋中的一條船及飛耀希望－兒
童及少年社會參與權宣導</t>
  </si>
  <si>
    <t>8.100年度「雲
林縣心故鄉、社區經營」委託方案實施計畫</t>
  </si>
  <si>
    <t>元。</t>
  </si>
  <si>
    <r>
      <t>雲林縣政府</t>
    </r>
    <r>
      <rPr>
        <sz val="18"/>
        <rFont val="標楷體"/>
        <family val="4"/>
      </rPr>
      <t xml:space="preserve">
公益彩券盈餘分配辦理社會福利及慈善事業情形季報表
  </t>
    </r>
  </si>
  <si>
    <t>填表說明：「福利類別及項目」，得視當季實際執行情形酌予增減或修正。</t>
  </si>
  <si>
    <t>機關主管
簽    章：</t>
  </si>
  <si>
    <t>會計單位
主管簽章：</t>
  </si>
  <si>
    <t>業務單位
主管簽章：</t>
  </si>
  <si>
    <t xml:space="preserve">(b) </t>
  </si>
  <si>
    <t xml:space="preserve">       —</t>
  </si>
  <si>
    <t>1.低收入戶各款生活補助</t>
  </si>
  <si>
    <t>小計</t>
  </si>
  <si>
    <t>四、本年度1月起至本季截止，累計公益彩券盈餘分配數為</t>
  </si>
  <si>
    <t xml:space="preserve">(a) </t>
  </si>
  <si>
    <t xml:space="preserve">   註:公彩盈餘分配款為:</t>
  </si>
  <si>
    <t>（二）尚未執行之原因：</t>
  </si>
  <si>
    <t>1.公益彩券盈餘分配款專戶管理費</t>
  </si>
  <si>
    <t>由以前年度待運用數支應2,000,000元</t>
  </si>
  <si>
    <t>保留數</t>
  </si>
  <si>
    <t>由以前年度待運用數支應4,140,000元</t>
  </si>
  <si>
    <t>由以前年度待運用數支應1,000,000元</t>
  </si>
  <si>
    <t>由以前年度待運用數支應60,000元</t>
  </si>
  <si>
    <t>由以前待運用數支應2,000,000元</t>
  </si>
  <si>
    <t>由以前年度待運用數支應712,500元</t>
  </si>
  <si>
    <t>由以前年度待運用數支應18,500元</t>
  </si>
  <si>
    <t>由以前年度待運用數支應100,000元</t>
  </si>
  <si>
    <t>由以前年度待運用數支應90,000元</t>
  </si>
  <si>
    <t>由以前年度待運用數支應215,280元</t>
  </si>
  <si>
    <t>由以前年度待運用數支應80,000元</t>
  </si>
  <si>
    <t>由以前年度待運用數支應250,000元</t>
  </si>
  <si>
    <t>由以前年度待運用數支應1,500,000元</t>
  </si>
  <si>
    <t>由以前年度待運用數支應64,392元</t>
  </si>
  <si>
    <t>由以前年度待運用數支應133,920元</t>
  </si>
  <si>
    <t>由以前年度待運用數支應275,650元</t>
  </si>
  <si>
    <t>由以前年度待運用數支應82,100元</t>
  </si>
  <si>
    <t>由以前年度待運用數支應184,000元</t>
  </si>
  <si>
    <t>社團法人雲林縣兒童少年福利保護協會</t>
  </si>
  <si>
    <t>社團法人雲林縣兒童福利發展協會</t>
  </si>
  <si>
    <t>社團法人雲林縣社會關懷協會</t>
  </si>
  <si>
    <t>社團法人雲林縣社會保障協會</t>
  </si>
  <si>
    <t>社團法人雲林婦幼關懷協會</t>
  </si>
  <si>
    <t>社團法人雲林縣婦女發展協會</t>
  </si>
  <si>
    <t>雲林縣鄉土發展協會</t>
  </si>
  <si>
    <t>雲林縣林內鄉社區營造協會</t>
  </si>
  <si>
    <t>社團法人雲林縣聽語障福利協進會</t>
  </si>
  <si>
    <t>社團法人雲林縣物理治療師公會</t>
  </si>
  <si>
    <t>社團法人雲林縣脊髓損傷者協會</t>
  </si>
  <si>
    <t>社團法人雲林縣復健青年協進會</t>
  </si>
  <si>
    <t>社團法人雲林縣視障重建福利協進會</t>
  </si>
  <si>
    <t>社團法人雲林縣身心障礙者重建協會</t>
  </si>
  <si>
    <t>社團法人雲林縣勞工福利保護協會</t>
  </si>
  <si>
    <t>經費</t>
  </si>
  <si>
    <t>財團法
人天主
教若瑟
社會福
利基金
會</t>
  </si>
  <si>
    <t>雲林縣
虎尾鎮
安溪社
區發展
協會</t>
  </si>
  <si>
    <t>財團法
人雲林
縣雲萱
婦幼文
教基金
會</t>
  </si>
  <si>
    <t>雲林縣
鄉土發
展協會</t>
  </si>
  <si>
    <t>社團法
人雲林
縣二崙
鄉老人
會等13
單位</t>
  </si>
  <si>
    <t>社團法
人雲林
縣視障
重建福
利協進
會</t>
  </si>
  <si>
    <t>元。</t>
  </si>
  <si>
    <t>本年度預算數</t>
  </si>
  <si>
    <t>本季執行數</t>
  </si>
  <si>
    <t>執行率</t>
  </si>
  <si>
    <t>執行情況</t>
  </si>
  <si>
    <t>提案
單位</t>
  </si>
  <si>
    <t>三、截至去年度12月底止，公益彩券盈餘分配待運用數為</t>
  </si>
  <si>
    <t>五、本年度公益彩券盈餘分配預算編列情形：</t>
  </si>
  <si>
    <t>一、本年度公益彩券盈餘分配管理方式：□基金管理■收支並列□其他：   。</t>
  </si>
  <si>
    <t>福利類別及
項目</t>
  </si>
  <si>
    <t>（一）兒童及少年福利</t>
  </si>
  <si>
    <t>(二）婦女福利</t>
  </si>
  <si>
    <t>（三）老人福利</t>
  </si>
  <si>
    <t>（四）社會救助</t>
  </si>
  <si>
    <t>（六）其他福利</t>
  </si>
  <si>
    <t>合計</t>
  </si>
  <si>
    <t>（五）身心障礙者福利</t>
  </si>
  <si>
    <t>（一）本年度1月起至本季截止，累計公益彩券盈餘分配待運用數(d)=(a)+(b)-(c)</t>
  </si>
  <si>
    <t>審核評估社區、團體提案，逐案撥款。</t>
  </si>
  <si>
    <t>目前儘剩成果報告修正，待修正完會進行最終期付款。</t>
  </si>
  <si>
    <t>審核評估團體提案，逐案結束再撥款。</t>
  </si>
  <si>
    <t>簽約至100年8月，二個月撥款一次。</t>
  </si>
  <si>
    <t>承辦人員
簽章：
聯絡電話：05-5340459
填表日期：99.10</t>
  </si>
  <si>
    <t>己完成虎尾據點核銷。</t>
  </si>
  <si>
    <t>已撥付車輛購置費用。</t>
  </si>
  <si>
    <t>本案尚在執行中。</t>
  </si>
  <si>
    <t>七、公益彩券盈餘分配之執行數：                          單位：新台幣元</t>
  </si>
  <si>
    <t>本案尚在執行中。</t>
  </si>
  <si>
    <t>八、本年度1月起至本季截止公益彩券盈餘分配剩餘情形：</t>
  </si>
  <si>
    <t>已執行完畢，申請單位檢送核銷資料，已進行審查中。</t>
  </si>
  <si>
    <t>已執行完畢，申請單位正在彙整相關單據，準備辦理核銷中。</t>
  </si>
  <si>
    <t>已執行完畢，辦理核銷中。</t>
  </si>
  <si>
    <t>財團法人
雲林縣雲
萱婦幼文
教基金會</t>
  </si>
  <si>
    <t>已執行完畢，辦理核
銷中。</t>
  </si>
  <si>
    <t>驗收中。</t>
  </si>
  <si>
    <t>配合回饋金執行期程，99年12月開始執行，經委員會同意保留中。</t>
  </si>
  <si>
    <t xml:space="preserve">中華民國 100 年 1 月份至 3 月份（ 100 年度第1季） </t>
  </si>
  <si>
    <r>
      <t>（一）歲入預算原編</t>
    </r>
    <r>
      <rPr>
        <u val="single"/>
        <sz val="13"/>
        <rFont val="標楷體"/>
        <family val="4"/>
      </rPr>
      <t xml:space="preserve"> 222,577,000元</t>
    </r>
    <r>
      <rPr>
        <sz val="13"/>
        <rFont val="標楷體"/>
        <family val="4"/>
      </rPr>
      <t>，追加減</t>
    </r>
    <r>
      <rPr>
        <u val="single"/>
        <sz val="13"/>
        <rFont val="標楷體"/>
        <family val="4"/>
      </rPr>
      <t xml:space="preserve"> 0 </t>
    </r>
    <r>
      <rPr>
        <sz val="13"/>
        <rFont val="標楷體"/>
        <family val="4"/>
      </rPr>
      <t xml:space="preserve">元，合計 </t>
    </r>
    <r>
      <rPr>
        <u val="single"/>
        <sz val="13"/>
        <rFont val="標楷體"/>
        <family val="4"/>
      </rPr>
      <t xml:space="preserve"> 222,577,000</t>
    </r>
    <r>
      <rPr>
        <sz val="13"/>
        <rFont val="標楷體"/>
        <family val="4"/>
      </rPr>
      <t xml:space="preserve"> 元。</t>
    </r>
  </si>
  <si>
    <r>
      <t>（二）歲出預算原編</t>
    </r>
    <r>
      <rPr>
        <u val="single"/>
        <sz val="13"/>
        <rFont val="標楷體"/>
        <family val="4"/>
      </rPr>
      <t xml:space="preserve"> 222,577,000 </t>
    </r>
    <r>
      <rPr>
        <sz val="13"/>
        <rFont val="標楷體"/>
        <family val="4"/>
      </rPr>
      <t>元，追加減</t>
    </r>
    <r>
      <rPr>
        <u val="single"/>
        <sz val="13"/>
        <rFont val="標楷體"/>
        <family val="4"/>
      </rPr>
      <t xml:space="preserve"> 0 </t>
    </r>
    <r>
      <rPr>
        <sz val="13"/>
        <rFont val="標楷體"/>
        <family val="4"/>
      </rPr>
      <t>元，合計</t>
    </r>
    <r>
      <rPr>
        <u val="single"/>
        <sz val="13"/>
        <rFont val="標楷體"/>
        <family val="4"/>
      </rPr>
      <t xml:space="preserve"> 222,577,000</t>
    </r>
    <r>
      <rPr>
        <sz val="13"/>
        <rFont val="標楷體"/>
        <family val="4"/>
      </rPr>
      <t>元。</t>
    </r>
  </si>
  <si>
    <t xml:space="preserve">    1月份撥入公彩25,343,406  +運彩   167,996 =25,511,402</t>
  </si>
  <si>
    <t xml:space="preserve">    2月份撥入公彩21,830,999  +運彩   168,890 =21,999,889</t>
  </si>
  <si>
    <t>（二）處理情形：保留預算至100年度繼續執行。</t>
  </si>
  <si>
    <t>1.96年發展遲緩兒融合托育推動計畫</t>
  </si>
  <si>
    <t>4.親親我的寶貝-親職教育系列活動</t>
  </si>
  <si>
    <t>5.雲林縣目睹暴力兒童及少年個案處遇服務</t>
  </si>
  <si>
    <t>6.雲林縣政府發展遲緩兒童學雜費用補助計畫</t>
  </si>
  <si>
    <t>7.安溪99年兒童暑期才藝研習營-偏遠地區弱勢家庭子女生活休閒輔導活動</t>
  </si>
  <si>
    <t xml:space="preserve">8.雲林縣兒童少年兩性關係及性教育校園宣導活動 </t>
  </si>
  <si>
    <t>3.雲林縣婦幼福利活動計畫</t>
  </si>
  <si>
    <t>4.99年雲林縣外籍配偶家庭社區關懷服務工作及資源連結</t>
  </si>
  <si>
    <t>5.99年「單親旅行-用愛畫圓」單親家庭資源服務網站</t>
  </si>
  <si>
    <t>7.99年新移民生活亮起來之社區化、社團化與文化交流</t>
  </si>
  <si>
    <t>8.99年袋鼠與企鵝的家-雲林縣單親家庭網絡補給站-轉角遇到愛，寶貝我的家</t>
  </si>
  <si>
    <t>9.99年雲林縣北港區單親家庭服務網絡工作站</t>
  </si>
  <si>
    <t>10.99年「大野狼，我不是你的小紅帽」性侵害防治宣導計畫</t>
  </si>
  <si>
    <t>11.太陽花單親爸爸社會福利暨權益宣導活動</t>
  </si>
  <si>
    <t>12.北港單親工作站－單親弱勢家庭兒童及少年照顧服務方案計畫</t>
  </si>
  <si>
    <t>13.雲林縣兩性關係諮詢及未婚懷孕處遇服務方案</t>
  </si>
  <si>
    <t>15.99年雲林縣家庭暴力被害人垂直整合服務方案外聘督導計畫</t>
  </si>
  <si>
    <t>1.雲林縣98年度日間照顧服務擴充計畫</t>
  </si>
  <si>
    <t>2.老人福利暨志願服務推展計畫</t>
  </si>
  <si>
    <t>3.補助雲林縣縣內20鄉鎮市老人會99年度辦理各項重陽敬老活動</t>
  </si>
  <si>
    <t>4.購買電腦及週邊設備</t>
  </si>
  <si>
    <t>5.長青學苑講師鐘點費</t>
  </si>
  <si>
    <t>2.社區及人民團體推展服務計畫</t>
  </si>
  <si>
    <t>3.雲林縣政府99年度辦理「雲林心故鄉-社區經營」委託方案實施計畫</t>
  </si>
  <si>
    <t>4.雲林縣政府99年度辦理低收入戶以工代賑實施計畫</t>
  </si>
  <si>
    <t>5.99年度低收入戶邊緣戶訪視處遇計畫</t>
  </si>
  <si>
    <t>6.急難救助設置設施設備申請計畫</t>
  </si>
  <si>
    <t>2.97年雲林縣公共建築物改善無障礙環境推動計畫保留案</t>
  </si>
  <si>
    <t>4.雲林縣提昇復康巴士服務能量營運計畫</t>
  </si>
  <si>
    <t>5.98年跨越障礙-行走無礙計畫</t>
  </si>
  <si>
    <t>6.雲林縣政府身心障礙者復康巴士調度中心計畫</t>
  </si>
  <si>
    <t>7.98年度雲林縣身心障礙者社區日間服務計畫</t>
  </si>
  <si>
    <t>8.身心障礙福利推展計畫</t>
  </si>
  <si>
    <t>9.99年度雲林縣身心障礙者購屋貸款利息補助</t>
  </si>
  <si>
    <t>10.99年雲林縣政府身心障礙者復康巴士調度中心</t>
  </si>
  <si>
    <t>11.雲林縣99年度身心障礙者社區適應服務計畫</t>
  </si>
  <si>
    <t>12.雲林縣99年度第一區、二區身心障礙者社區日間服務計畫</t>
  </si>
  <si>
    <t>14.99年度財政部公益彩券回饋金「投注希望分享愛、推動公益我同在」</t>
  </si>
  <si>
    <t>15.99年手語翻譯服務窗口</t>
  </si>
  <si>
    <t>16.99年長期照顧輔具服務專業人力需求計畫</t>
  </si>
  <si>
    <t>17.99年脊髓損傷者「生活自理重建中心」設備增加調整計畫</t>
  </si>
  <si>
    <t>18.輪轉夢想、舞動人生~99年國標輪椅舞隊訓練暨成果發表會活動計畫</t>
  </si>
  <si>
    <t>19.99年度雲林縣視力協助員培訓及服務計畫</t>
  </si>
  <si>
    <t>2.雲林縣99年度失業者家庭暨其子女支持服務方案</t>
  </si>
  <si>
    <t>3.99年雲林縣工傷致殘者家庭支持性服務方案</t>
  </si>
  <si>
    <t>4.99年度雲林縣公益彩券盈餘分配款補助案件紀錄片拍攝計畫</t>
  </si>
  <si>
    <t>社團法人雲林縣社會保障協會</t>
  </si>
  <si>
    <t>社團法人雲林縣兒童福利發展協會</t>
  </si>
  <si>
    <t>雲林縣兒
童少年福利保護協會</t>
  </si>
  <si>
    <t>社團法人
雲林縣百里香兒童青少年關懷協會</t>
  </si>
  <si>
    <t>社團法人
雲林縣勞工福利保護協會</t>
  </si>
  <si>
    <t>社團法人
雲林縣婦幼關懷協會</t>
  </si>
  <si>
    <t>社團法人
雲林縣社會福利工作協會</t>
  </si>
  <si>
    <t>社團法人
雲林縣飛耀青年發展協會</t>
  </si>
  <si>
    <t>中華民國
新女性聯合會</t>
  </si>
  <si>
    <t>財團法人
雲林縣雲萱婦幼文教基金會</t>
  </si>
  <si>
    <t>社團法人
雲林縣社會保障協會</t>
  </si>
  <si>
    <t>財團法人慶興社會福利基金會</t>
  </si>
  <si>
    <t>財團法人台灣兒童暨家庭扶助基金會雲林分事務所</t>
  </si>
  <si>
    <t>社團法人
雲林縣婦幼關懷協會</t>
  </si>
  <si>
    <t>社團法人雲林縣兒童福利發展協會</t>
  </si>
  <si>
    <t>社團法人
雲林縣照顧服務發展協會</t>
  </si>
  <si>
    <t>社團法人
雲林縣飛耀青年發展協會</t>
  </si>
  <si>
    <t>社團法人雲林縣飛耀青年發展協會</t>
  </si>
  <si>
    <t>雲林縣新知婦女協會</t>
  </si>
  <si>
    <t>社團法人雲林縣社會福利工作協會</t>
  </si>
  <si>
    <t>社團法人雲林縣婦女保護會</t>
  </si>
  <si>
    <t>社團法人雲林縣鄉土發展協會</t>
  </si>
  <si>
    <t>社團法人
雲林縣婦女發展協會</t>
  </si>
  <si>
    <t>社團法人
雲林縣社會關懷協會</t>
  </si>
  <si>
    <t>社團法人雲林縣手工藝術協會</t>
  </si>
  <si>
    <t>社團法人雲林縣社會關懷協會</t>
  </si>
  <si>
    <t>財團法人雲林縣雲萱婦幼文教基金會</t>
  </si>
  <si>
    <t>財團法人
雲林縣雲萱婦幼文教基金會</t>
  </si>
  <si>
    <t>社團法人雲林縣全人關懷協會</t>
  </si>
  <si>
    <t>社團法人
雲林縣越南同鄉權益協進會</t>
  </si>
  <si>
    <t>社團法人雲林縣越南同鄉權益協進會</t>
  </si>
  <si>
    <t>社團法人雲林縣照顧服務發展協會</t>
  </si>
  <si>
    <t>財團法人天主教會嘉義教區附設雲林縣私立華聖啟能發展中心</t>
  </si>
  <si>
    <t>社團法人
雲林縣身心障礙福利協會</t>
  </si>
  <si>
    <t>社團法人雲林縣視障重建福利協進會</t>
  </si>
  <si>
    <t>社團法人雲林縣復健青年協進會</t>
  </si>
  <si>
    <t>社團法人雲林縣身心障礙者重建協會</t>
  </si>
  <si>
    <t>社團法人
雲林縣虎尾殘障福利協會</t>
  </si>
  <si>
    <t>社團法人雲林縣脊髓損傷者協會</t>
  </si>
  <si>
    <t>社團法人雲林縣聽語障福利協進會</t>
  </si>
  <si>
    <t>社團法人雲林縣虎尾殘障福利協會</t>
  </si>
  <si>
    <t>社團法人雲林縣身心照護協會</t>
  </si>
  <si>
    <t>社團法人雲林縣二崙鄉老人會等13單位</t>
  </si>
  <si>
    <t>雲林縣老人會</t>
  </si>
  <si>
    <t>社團法人雲林縣志願服務協會</t>
  </si>
  <si>
    <t>16.21%'</t>
  </si>
  <si>
    <t>18.18%'</t>
  </si>
  <si>
    <t>12.縣長爺講古-細說兒少人身安全維護</t>
  </si>
  <si>
    <t>15.笨港文化
傳承之旅</t>
  </si>
  <si>
    <t>17.青春飛翔暑
期探索之旅</t>
  </si>
  <si>
    <t>16.成年女性照顧者支持計畫</t>
  </si>
  <si>
    <t>17.雲林縣100年
婦女節慶祝大會暨表揚『優質婦女』活動</t>
  </si>
  <si>
    <t>18.雲林縣單親家庭
親子關係成長營</t>
  </si>
  <si>
    <t>19.守護單親不孤單</t>
  </si>
  <si>
    <t>20.幸福雲林-單親家庭服務支持方案</t>
  </si>
  <si>
    <t>21.100年度北港單親工作站-單親弱勢家庭兒童及少年照顧服務方案計畫</t>
  </si>
  <si>
    <t>22.100年雲林縣北區外籍配偶單親家庭個案管理服務方案</t>
  </si>
  <si>
    <t>23.在地人ㄟ-開心農場</t>
  </si>
  <si>
    <t>24.100年雲林縣北港區單親家庭服務網絡工作站</t>
  </si>
  <si>
    <t>25.『100年雲林縣北區外籍配偶家庭社區關懷服務工作及資源連結計畫』</t>
  </si>
  <si>
    <t>26.「100年斗六區雲林縣新移民家庭社區關懷服務工作及資源連結個案服務計畫」</t>
  </si>
  <si>
    <t>27.「100年斗南
區雲林縣新移民家庭社區關懷服務工作及資源連結個案服務計畫」</t>
  </si>
  <si>
    <t>28.「100年雲林縣外籍配偶家庭社區關懷服務工作及資源連結計畫-『虎尾區』」</t>
  </si>
  <si>
    <t>29.「100年雲林縣外籍配偶家庭社區關懷服務工作及資源連結計畫」</t>
  </si>
  <si>
    <t>30.『「異愛、剪愛」100年雲林縣居家美髮服務暨推動公益服務計畫』</t>
  </si>
  <si>
    <t>31.100年慶祝母親節活動-表揚外籍配偶模範婆媳</t>
  </si>
  <si>
    <t>32.100年雲林新移民多元文化嘉年華</t>
  </si>
  <si>
    <t>33.100年度新住
民電腦進階課程研習</t>
  </si>
  <si>
    <t>6.辦理本縣志工培力訓練計畫、教育訓練及志工大會師等活動。</t>
  </si>
  <si>
    <t>8.辦理雲林縣全縣性重陽敬老活動</t>
  </si>
  <si>
    <t>9.長期照顧整合計畫新型態服務推展計畫-家庭托顧及日間照顧擴點服務</t>
  </si>
  <si>
    <t>10.長青學苑講師鐘點費</t>
  </si>
  <si>
    <t>12.雲林縣100年春季縣長盃全國槌球錦標賽</t>
  </si>
  <si>
    <t>9.100年度貧困家庭生活評估脫離貧窮輔導計畫</t>
  </si>
  <si>
    <t>10.100年自立脫貧服務-低收入戶邊緣戶訪視處遇計畫</t>
  </si>
  <si>
    <t>本案尚在執行中</t>
  </si>
  <si>
    <t>已執行完畢。</t>
  </si>
  <si>
    <t>辦理中。</t>
  </si>
  <si>
    <t>1.98年度雲林縣(虎尾區)外籍配偶輔導服務及支持網絡建立</t>
  </si>
  <si>
    <t>保留數</t>
  </si>
  <si>
    <t>2.98年雲林縣北港區單親家庭服務網絡工作站</t>
  </si>
  <si>
    <t>14.「異愛、剪愛」99年雲林縣居家美服務暨推動公益義剪服務計畫</t>
  </si>
  <si>
    <t>執行中。</t>
  </si>
  <si>
    <t>3.雲林縣身心障礙福利大樓無障礙空間改善</t>
  </si>
  <si>
    <t>有1名申請人，結案。</t>
  </si>
  <si>
    <t>進行經費保留，辦理公開招標簽核中。</t>
  </si>
  <si>
    <t>預計8月辦理</t>
  </si>
  <si>
    <t>13.雲林縣政府印製防偽身心障礙者停車證及印製免費乘車防偽貼紙計畫</t>
  </si>
  <si>
    <t>採購簽辦中。</t>
  </si>
  <si>
    <t xml:space="preserve">   3月份撥入公彩48,288,560  +運彩   142,080 =48,430,640</t>
  </si>
  <si>
    <t>6.99年雲林縣北區單親外籍配偶家庭個案管理服務方案</t>
  </si>
  <si>
    <t>雲林縣新知婦女協會</t>
  </si>
  <si>
    <t>7.補助雲林縣老人會暨縣內20鄉鎮市老人會100度辦理各項重陽敬老活動</t>
  </si>
  <si>
    <t>5.青少年自我保護暨性侵害防治宣導</t>
  </si>
  <si>
    <t>6.「大野狼，我
不是你的小紅帽」性侵害防治宣導</t>
  </si>
  <si>
    <t>7.「小心你犯
法」兒童少年保護法治教育計畫</t>
  </si>
  <si>
    <t>8.離婚案件之未
成年子女生活適應處遇計畫</t>
  </si>
  <si>
    <t>9.雲林縣失業者
家庭暨其子女支持協助方案</t>
  </si>
  <si>
    <t>10.100年度性侵
害及性騷擾防治宣導</t>
  </si>
  <si>
    <t>11.社會工作督
導培訓工作坊</t>
  </si>
  <si>
    <t>12.雲林縣100年
度優秀社工選拔暨表揚活動</t>
  </si>
  <si>
    <t>13.100年度兒童
少年性交易防治宣導</t>
  </si>
  <si>
    <t>14.100年度家庭
暴力防治宣導</t>
  </si>
  <si>
    <t>15.家家有愛，
防暴總動員</t>
  </si>
  <si>
    <t>16.家庭暴力防
治專業人員在職訓練</t>
  </si>
  <si>
    <t>17.100年雲林縣
目睹兒童及少年個案處遇服務案</t>
  </si>
  <si>
    <t>18.人口販運防制及被害人保護宣導</t>
  </si>
  <si>
    <t>19.100年度公益彩券盈餘運用情形說明研討會</t>
  </si>
  <si>
    <t>20.100年雲林縣公益彩券分配款專戶管理費</t>
  </si>
  <si>
    <t>21.工傷及意外事故家庭行動關懷計畫</t>
  </si>
  <si>
    <t>社團法人雲林縣社會保障協會</t>
  </si>
  <si>
    <t>22.社會福利產業園區需求評估</t>
  </si>
  <si>
    <t>23.100年度精障者家庭支持服務計畫</t>
  </si>
  <si>
    <t>財團法人天主教若瑟社會福利基金會</t>
  </si>
  <si>
    <t>24.雲林縣政府發展遲緩兒童早期療育沿海地區日間托育中心設施設備</t>
  </si>
  <si>
    <t>二、本年度第一季，彩券盈餘分配數為95,941,931 元。</t>
  </si>
  <si>
    <t>2.99年雲林縣政府辦理發展遲緩兒童早期療育費用補助實施計畫</t>
  </si>
  <si>
    <t>保留數</t>
  </si>
  <si>
    <t>3.99年度雲林縣政府發展遲緩兒童早期療育沿海日間托育中心設施設備及勞務委託計畫</t>
  </si>
  <si>
    <t>11.舉辦2011年「長青盃」全縣聯合趣味競賽</t>
  </si>
  <si>
    <t>29.100年長期照顧輔具服務專業人力需求</t>
  </si>
  <si>
    <t>30.100年雲林縣
身心障礙者生活需求調查計畫</t>
  </si>
  <si>
    <t>31.雲林縣政府身心障礙者復康巴士管控系統建置計畫</t>
  </si>
  <si>
    <t>32.雲林縣政府復康巴士派車系統建置</t>
  </si>
  <si>
    <t>33.雲林縣身心障礙者購屋貸款利息補助</t>
  </si>
  <si>
    <t>35.華聖家園無障礙設施設備補助計畫</t>
  </si>
  <si>
    <t>36.全國身心障礙者畫晝比賽</t>
  </si>
  <si>
    <t>37.身心障礙者人權公民論壇</t>
  </si>
  <si>
    <t>38.100年度雲林縣視障者才藝展演學堂-音樂藝能開發與身心發展課程。</t>
  </si>
  <si>
    <t>3月開辦執行中預計年底結束。</t>
  </si>
  <si>
    <t>已於3月開辦，6月底結束</t>
  </si>
  <si>
    <t>4月開辦執行預計6月30結束</t>
  </si>
  <si>
    <t>34.雲林縣幸福
巴士試辦計畫</t>
  </si>
  <si>
    <t>7.辦理100年度以工代賑實施計畫</t>
  </si>
  <si>
    <t>10.雲林縣100年
度發展遲緩兒童融合托育推動計畫</t>
  </si>
  <si>
    <t>9.100年雲林縣政府辦理發展遲緩兒童早期療育費用補助實施計畫</t>
  </si>
  <si>
    <t xml:space="preserve">      1.99年度補助案件多數皆已執行完畢，正在辦理核銷中。</t>
  </si>
  <si>
    <t>1.100年身心障礙生活補助</t>
  </si>
  <si>
    <t>目前撥款至2月。</t>
  </si>
  <si>
    <t>執行完畢結案。</t>
  </si>
  <si>
    <t>已執行完畢，辦理第4季核銷中。</t>
  </si>
  <si>
    <t>已執行完畢。</t>
  </si>
  <si>
    <t>本案持續辦理中。</t>
  </si>
  <si>
    <t>執行中。</t>
  </si>
  <si>
    <t xml:space="preserve">      3.雲林縣幸福巴士試辦計畫目前研議辦理中，預計7月開辦。</t>
  </si>
  <si>
    <t xml:space="preserve">      2.低收入戶各款生活補助(每2月撥款)、身心障礙生活補助(每2月撥款)、以工代賑計畫為按月撥款。</t>
  </si>
  <si>
    <t>六、公益彩券盈餘保留數及待運用數：46,663,691元  保留數及待運用數執行數16,650,887元</t>
  </si>
  <si>
    <t>本年度1月起至本季截止累計執行數</t>
  </si>
  <si>
    <t>執行完畢辦理核銷。</t>
  </si>
  <si>
    <t>執行完畢核銷中。</t>
  </si>
  <si>
    <t>4月開辦執行預計6月30結束。</t>
  </si>
  <si>
    <t>預計5月辦理招標。</t>
  </si>
  <si>
    <t>預計8月辦理招標。</t>
  </si>
  <si>
    <t>3月已執行。</t>
  </si>
  <si>
    <t>已執行完畢結案。</t>
  </si>
  <si>
    <t>本案尚在執行中。</t>
  </si>
  <si>
    <t>預計9-10月辦理。</t>
  </si>
  <si>
    <t>預計9月辦理。</t>
  </si>
  <si>
    <t>3月開辦執行，目前核銷中。</t>
  </si>
  <si>
    <t>目前撥款至2月份。</t>
  </si>
  <si>
    <t>經委員會同意保留至100年使用。</t>
  </si>
  <si>
    <t>目前辦理提案團體申請補助簽核中。</t>
  </si>
  <si>
    <t>執行完畢結案。</t>
  </si>
  <si>
    <t>預計100年9月辦理。</t>
  </si>
  <si>
    <t>預計8月辦理。</t>
  </si>
  <si>
    <t>預計9月辦理。</t>
  </si>
  <si>
    <t>預計5月辦理招標。</t>
  </si>
  <si>
    <t>修正計畫待委員會通過後辦理。</t>
  </si>
  <si>
    <t>執行中。</t>
  </si>
  <si>
    <t>執行到年底。</t>
  </si>
  <si>
    <t>核銷完畢結案。</t>
  </si>
  <si>
    <t>已辦理核銷完畢。</t>
  </si>
  <si>
    <t>執行情形已執行完畢,待退還履約保證金。</t>
  </si>
  <si>
    <t>尚未撥付。</t>
  </si>
  <si>
    <t>待修正計畫核備後執行。</t>
  </si>
  <si>
    <t>尚未申請核銷。</t>
  </si>
  <si>
    <t>尚未申請核銷(4月2日辦理)。</t>
  </si>
  <si>
    <t>預計6月辦理。</t>
  </si>
  <si>
    <t>修正計畫更正中。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</si>
</sst>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32">
    <font>
      <sz val="12"/>
      <name val="新細明體"/>
      <family val="1"/>
    </font>
    <font>
      <sz val="9"/>
      <name val="新細明體"/>
      <family val="1"/>
    </font>
    <font>
      <sz val="14"/>
      <name val="標楷體"/>
      <family val="4"/>
    </font>
    <font>
      <sz val="18"/>
      <name val="標楷體"/>
      <family val="4"/>
    </font>
    <font>
      <u val="single"/>
      <sz val="18"/>
      <name val="標楷體"/>
      <family val="4"/>
    </font>
    <font>
      <sz val="12"/>
      <name val="標楷體"/>
      <family val="4"/>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sz val="11"/>
      <color indexed="8"/>
      <name val="標楷體"/>
      <family val="4"/>
    </font>
    <font>
      <sz val="8"/>
      <name val="標楷體"/>
      <family val="4"/>
    </font>
    <font>
      <sz val="7"/>
      <name val="標楷體"/>
      <family val="4"/>
    </font>
    <font>
      <sz val="7"/>
      <color indexed="8"/>
      <name val="標楷體"/>
      <family val="4"/>
    </font>
    <font>
      <sz val="8"/>
      <color indexed="8"/>
      <name val="標楷體"/>
      <family val="4"/>
    </font>
    <font>
      <sz val="9"/>
      <name val="標楷體"/>
      <family val="4"/>
    </font>
    <font>
      <sz val="11"/>
      <name val="標楷體"/>
      <family val="4"/>
    </font>
    <font>
      <sz val="9"/>
      <color indexed="8"/>
      <name val="標楷體"/>
      <family val="4"/>
    </font>
    <font>
      <sz val="13"/>
      <name val="標楷體"/>
      <family val="4"/>
    </font>
    <font>
      <u val="single"/>
      <sz val="13"/>
      <name val="標楷體"/>
      <family val="4"/>
    </font>
    <font>
      <sz val="13"/>
      <name val="新細明體"/>
      <family val="1"/>
    </font>
    <font>
      <b/>
      <sz val="11"/>
      <color indexed="8"/>
      <name val="標楷體"/>
      <family val="4"/>
    </font>
    <font>
      <b/>
      <sz val="9"/>
      <name val="標楷體"/>
      <family val="4"/>
    </font>
    <font>
      <u val="singleAccounting"/>
      <sz val="13"/>
      <name val="標楷體"/>
      <family val="4"/>
    </font>
    <font>
      <sz val="12"/>
      <color indexed="10"/>
      <name val="標楷體"/>
      <family val="4"/>
    </font>
    <font>
      <sz val="10"/>
      <color indexed="10"/>
      <name val="標楷體"/>
      <family val="4"/>
    </font>
    <font>
      <sz val="8"/>
      <color indexed="10"/>
      <name val="標楷體"/>
      <family val="4"/>
    </font>
    <font>
      <sz val="7"/>
      <color indexed="10"/>
      <name val="標楷體"/>
      <family val="4"/>
    </font>
    <font>
      <sz val="10"/>
      <color indexed="8"/>
      <name val="標楷體"/>
      <family val="4"/>
    </font>
    <font>
      <sz val="9"/>
      <color indexed="10"/>
      <name val="標楷體"/>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vertical="center" wrapText="1"/>
    </xf>
    <xf numFmtId="0" fontId="5"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184" fontId="2" fillId="0" borderId="0" xfId="15" applyNumberFormat="1" applyFont="1" applyAlignment="1">
      <alignment vertical="center" wrapText="1"/>
    </xf>
    <xf numFmtId="10" fontId="9" fillId="0" borderId="1" xfId="18" applyNumberFormat="1" applyFont="1" applyBorder="1" applyAlignment="1">
      <alignment horizontal="right" vertical="center" wrapText="1"/>
    </xf>
    <xf numFmtId="9" fontId="0" fillId="0" borderId="0" xfId="18" applyFont="1" applyAlignment="1">
      <alignment vertical="center" wrapText="1"/>
    </xf>
    <xf numFmtId="0" fontId="20" fillId="0" borderId="0" xfId="0" applyFont="1" applyAlignment="1">
      <alignment/>
    </xf>
    <xf numFmtId="0" fontId="20" fillId="0" borderId="0" xfId="0" applyFont="1" applyAlignment="1">
      <alignment/>
    </xf>
    <xf numFmtId="0" fontId="22" fillId="0" borderId="0" xfId="0" applyFont="1" applyAlignment="1">
      <alignment/>
    </xf>
    <xf numFmtId="0" fontId="20"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xf>
    <xf numFmtId="184" fontId="20" fillId="0" borderId="0" xfId="15" applyNumberFormat="1" applyFont="1" applyAlignment="1">
      <alignment vertical="center"/>
    </xf>
    <xf numFmtId="184" fontId="5" fillId="0" borderId="0" xfId="15" applyNumberFormat="1" applyFont="1" applyAlignment="1">
      <alignment vertical="center"/>
    </xf>
    <xf numFmtId="184" fontId="0" fillId="0" borderId="0" xfId="15" applyNumberFormat="1" applyFont="1" applyAlignment="1">
      <alignment vertical="center"/>
    </xf>
    <xf numFmtId="184" fontId="0" fillId="0" borderId="0" xfId="15" applyNumberFormat="1" applyAlignment="1">
      <alignment vertical="center"/>
    </xf>
    <xf numFmtId="0" fontId="5" fillId="0" borderId="1" xfId="0" applyFont="1" applyBorder="1" applyAlignment="1">
      <alignment vertical="center" wrapText="1"/>
    </xf>
    <xf numFmtId="184" fontId="5" fillId="0" borderId="1" xfId="15" applyNumberFormat="1" applyFont="1" applyBorder="1" applyAlignment="1">
      <alignment horizontal="right" vertical="center"/>
    </xf>
    <xf numFmtId="0" fontId="5" fillId="0" borderId="1" xfId="0" applyFont="1" applyBorder="1" applyAlignment="1">
      <alignment/>
    </xf>
    <xf numFmtId="0" fontId="8" fillId="0" borderId="1" xfId="0" applyFont="1" applyBorder="1" applyAlignment="1">
      <alignment vertical="center" wrapText="1"/>
    </xf>
    <xf numFmtId="0" fontId="5" fillId="0" borderId="1" xfId="0" applyFont="1" applyBorder="1" applyAlignment="1">
      <alignment vertical="center" wrapText="1" shrinkToFit="1"/>
    </xf>
    <xf numFmtId="0" fontId="5" fillId="0" borderId="1" xfId="0" applyFont="1" applyBorder="1" applyAlignment="1">
      <alignment vertical="center"/>
    </xf>
    <xf numFmtId="0" fontId="5" fillId="0" borderId="1" xfId="0" applyFont="1" applyFill="1" applyBorder="1" applyAlignment="1">
      <alignment vertical="center" wrapText="1"/>
    </xf>
    <xf numFmtId="0" fontId="12" fillId="0" borderId="1" xfId="0" applyFont="1" applyBorder="1" applyAlignment="1">
      <alignment vertical="center" wrapText="1"/>
    </xf>
    <xf numFmtId="0" fontId="5" fillId="0" borderId="1" xfId="0" applyFont="1" applyBorder="1" applyAlignment="1">
      <alignment horizontal="distributed" vertical="center" wrapText="1"/>
    </xf>
    <xf numFmtId="184" fontId="5" fillId="0" borderId="1" xfId="15" applyNumberFormat="1" applyFont="1" applyBorder="1" applyAlignment="1">
      <alignment horizontal="distributed" vertical="center"/>
    </xf>
    <xf numFmtId="0" fontId="5" fillId="0" borderId="1" xfId="0" applyFont="1" applyBorder="1" applyAlignment="1">
      <alignment horizontal="distributed" vertical="center"/>
    </xf>
    <xf numFmtId="0" fontId="6" fillId="0" borderId="0" xfId="0" applyFont="1" applyAlignment="1">
      <alignment/>
    </xf>
    <xf numFmtId="0" fontId="6" fillId="0" borderId="0" xfId="0" applyFont="1" applyAlignment="1">
      <alignment vertical="center"/>
    </xf>
    <xf numFmtId="0" fontId="7" fillId="0" borderId="1" xfId="0" applyFont="1" applyBorder="1" applyAlignment="1">
      <alignment horizontal="distributed" vertical="center"/>
    </xf>
    <xf numFmtId="0" fontId="20" fillId="0" borderId="0" xfId="0" applyFont="1" applyAlignment="1">
      <alignment horizontal="left" vertical="center"/>
    </xf>
    <xf numFmtId="0" fontId="7" fillId="0" borderId="1" xfId="0" applyFont="1" applyBorder="1" applyAlignment="1">
      <alignment horizontal="distributed" vertical="center" wrapText="1"/>
    </xf>
    <xf numFmtId="0" fontId="13" fillId="0" borderId="1" xfId="0" applyFont="1" applyBorder="1" applyAlignment="1">
      <alignment/>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6" fillId="0" borderId="1" xfId="0" applyFont="1" applyBorder="1" applyAlignment="1">
      <alignment/>
    </xf>
    <xf numFmtId="0" fontId="9" fillId="0" borderId="1" xfId="0" applyFont="1" applyBorder="1" applyAlignment="1">
      <alignment vertical="center" wrapText="1"/>
    </xf>
    <xf numFmtId="0" fontId="14" fillId="0" borderId="1" xfId="0" applyFont="1" applyBorder="1" applyAlignment="1">
      <alignment vertical="center" wrapText="1"/>
    </xf>
    <xf numFmtId="180" fontId="9" fillId="0" borderId="1" xfId="0" applyNumberFormat="1" applyFont="1" applyBorder="1" applyAlignment="1">
      <alignment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20" fillId="0" borderId="0" xfId="0" applyFont="1" applyBorder="1" applyAlignment="1">
      <alignment vertical="center"/>
    </xf>
    <xf numFmtId="0" fontId="22" fillId="0" borderId="0" xfId="0" applyFont="1" applyBorder="1" applyAlignment="1">
      <alignment vertical="center"/>
    </xf>
    <xf numFmtId="0" fontId="9" fillId="0" borderId="1" xfId="0" applyFont="1" applyBorder="1" applyAlignment="1">
      <alignment vertical="center"/>
    </xf>
    <xf numFmtId="9" fontId="5" fillId="0" borderId="1" xfId="18" applyFont="1" applyBorder="1" applyAlignment="1">
      <alignment vertical="center"/>
    </xf>
    <xf numFmtId="0" fontId="0"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7" fillId="0" borderId="1" xfId="0" applyFont="1" applyFill="1" applyBorder="1" applyAlignment="1">
      <alignment vertical="center" wrapText="1"/>
    </xf>
    <xf numFmtId="184" fontId="25" fillId="0" borderId="0" xfId="15" applyNumberFormat="1" applyFont="1" applyAlignment="1">
      <alignment vertical="center"/>
    </xf>
    <xf numFmtId="0" fontId="16" fillId="0" borderId="1" xfId="0" applyFont="1" applyBorder="1" applyAlignment="1">
      <alignment wrapText="1"/>
    </xf>
    <xf numFmtId="0" fontId="5" fillId="0" borderId="1" xfId="0" applyFont="1" applyBorder="1" applyAlignment="1">
      <alignment wrapText="1"/>
    </xf>
    <xf numFmtId="0" fontId="8" fillId="0" borderId="1" xfId="0" applyFont="1" applyBorder="1" applyAlignment="1">
      <alignment vertical="top" wrapText="1"/>
    </xf>
    <xf numFmtId="0" fontId="8" fillId="0" borderId="1" xfId="0" applyFont="1" applyBorder="1" applyAlignment="1">
      <alignment wrapText="1"/>
    </xf>
    <xf numFmtId="10" fontId="9" fillId="0" borderId="1" xfId="0" applyNumberFormat="1" applyFont="1" applyBorder="1" applyAlignment="1" quotePrefix="1">
      <alignment vertical="center" wrapText="1"/>
    </xf>
    <xf numFmtId="0" fontId="13" fillId="0" borderId="1" xfId="0" applyFont="1" applyBorder="1" applyAlignment="1">
      <alignment horizontal="justify" vertical="top" wrapText="1"/>
    </xf>
    <xf numFmtId="184" fontId="5" fillId="0" borderId="2" xfId="15" applyNumberFormat="1" applyFont="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xf>
    <xf numFmtId="0" fontId="26" fillId="0" borderId="1" xfId="0" applyFont="1" applyBorder="1" applyAlignment="1">
      <alignment vertical="center" wrapText="1"/>
    </xf>
    <xf numFmtId="9" fontId="26" fillId="0" borderId="1" xfId="18" applyFont="1" applyBorder="1" applyAlignment="1">
      <alignment vertical="center"/>
    </xf>
    <xf numFmtId="0" fontId="28" fillId="0" borderId="1" xfId="0" applyFont="1" applyBorder="1" applyAlignment="1">
      <alignment wrapText="1"/>
    </xf>
    <xf numFmtId="0" fontId="29" fillId="0" borderId="1" xfId="0" applyFont="1" applyBorder="1" applyAlignment="1">
      <alignment vertical="center" wrapText="1"/>
    </xf>
    <xf numFmtId="0" fontId="28" fillId="0" borderId="1" xfId="0" applyFont="1" applyBorder="1" applyAlignment="1">
      <alignment vertical="center" wrapText="1"/>
    </xf>
    <xf numFmtId="9" fontId="5" fillId="0" borderId="1" xfId="18" applyNumberFormat="1" applyFont="1" applyBorder="1" applyAlignment="1">
      <alignment vertical="center"/>
    </xf>
    <xf numFmtId="184" fontId="8" fillId="0" borderId="1" xfId="15" applyNumberFormat="1" applyFont="1" applyBorder="1" applyAlignment="1">
      <alignment horizontal="right" vertical="center"/>
    </xf>
    <xf numFmtId="9" fontId="8" fillId="0" borderId="1" xfId="18" applyFont="1" applyBorder="1" applyAlignment="1">
      <alignment vertical="center"/>
    </xf>
    <xf numFmtId="0" fontId="30" fillId="0" borderId="1" xfId="0" applyFont="1" applyBorder="1" applyAlignment="1">
      <alignment vertical="center" wrapText="1"/>
    </xf>
    <xf numFmtId="0" fontId="8" fillId="0" borderId="1" xfId="0" applyFont="1" applyFill="1" applyBorder="1" applyAlignment="1">
      <alignment vertical="center" wrapText="1"/>
    </xf>
    <xf numFmtId="3" fontId="8" fillId="0" borderId="1" xfId="0" applyNumberFormat="1" applyFont="1" applyBorder="1" applyAlignment="1">
      <alignment horizontal="right" vertical="center"/>
    </xf>
    <xf numFmtId="0" fontId="8" fillId="0" borderId="1" xfId="0" applyFont="1" applyBorder="1" applyAlignment="1">
      <alignment vertical="center"/>
    </xf>
    <xf numFmtId="0" fontId="16" fillId="0" borderId="1" xfId="0" applyFont="1" applyBorder="1" applyAlignment="1">
      <alignment horizontal="justify" vertical="top" wrapText="1"/>
    </xf>
    <xf numFmtId="0" fontId="16" fillId="0" borderId="1" xfId="0" applyFont="1" applyBorder="1" applyAlignment="1">
      <alignment vertical="center" wrapText="1"/>
    </xf>
    <xf numFmtId="0" fontId="16" fillId="0" borderId="1" xfId="0" applyFont="1" applyBorder="1" applyAlignment="1">
      <alignment vertical="top" wrapText="1"/>
    </xf>
    <xf numFmtId="0" fontId="20" fillId="0" borderId="0" xfId="0" applyFont="1" applyAlignment="1">
      <alignment vertical="center" wrapText="1"/>
    </xf>
    <xf numFmtId="0" fontId="22" fillId="0" borderId="0" xfId="0" applyFont="1" applyAlignment="1">
      <alignment vertical="center" wrapText="1"/>
    </xf>
    <xf numFmtId="184" fontId="5" fillId="0" borderId="1" xfId="15" applyNumberFormat="1" applyFont="1" applyBorder="1" applyAlignment="1">
      <alignment horizontal="left" vertical="center"/>
    </xf>
    <xf numFmtId="184" fontId="8" fillId="0" borderId="1" xfId="15" applyNumberFormat="1" applyFont="1" applyBorder="1" applyAlignment="1">
      <alignment horizontal="left" vertical="center"/>
    </xf>
    <xf numFmtId="184" fontId="8" fillId="0" borderId="2" xfId="15" applyNumberFormat="1" applyFont="1" applyBorder="1" applyAlignment="1">
      <alignment horizontal="left" vertical="center"/>
    </xf>
    <xf numFmtId="184" fontId="5" fillId="0" borderId="2" xfId="15" applyNumberFormat="1" applyFont="1" applyBorder="1" applyAlignment="1">
      <alignment horizontal="left" vertical="center"/>
    </xf>
    <xf numFmtId="184" fontId="7" fillId="0" borderId="1" xfId="15" applyNumberFormat="1" applyFont="1" applyBorder="1" applyAlignment="1">
      <alignment horizontal="left" vertical="center"/>
    </xf>
    <xf numFmtId="184" fontId="8" fillId="0" borderId="2" xfId="15"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 xfId="0" applyNumberFormat="1" applyFont="1" applyBorder="1" applyAlignment="1">
      <alignment horizontal="right" vertical="center" wrapText="1"/>
    </xf>
    <xf numFmtId="3" fontId="26" fillId="0" borderId="1" xfId="0" applyNumberFormat="1" applyFont="1" applyBorder="1" applyAlignment="1">
      <alignment horizontal="right" vertical="center"/>
    </xf>
    <xf numFmtId="3" fontId="26" fillId="0" borderId="1" xfId="0" applyNumberFormat="1" applyFont="1" applyBorder="1" applyAlignment="1">
      <alignment horizontal="right" vertical="center" wrapText="1"/>
    </xf>
    <xf numFmtId="184" fontId="5" fillId="0" borderId="2" xfId="15" applyNumberFormat="1" applyFont="1" applyBorder="1" applyAlignment="1">
      <alignment horizontal="right" vertical="center"/>
    </xf>
    <xf numFmtId="184" fontId="7" fillId="0" borderId="1" xfId="15" applyNumberFormat="1" applyFont="1" applyBorder="1" applyAlignment="1">
      <alignment horizontal="right" vertical="center"/>
    </xf>
    <xf numFmtId="184" fontId="7" fillId="0" borderId="2" xfId="15" applyNumberFormat="1" applyFont="1" applyBorder="1" applyAlignment="1">
      <alignment horizontal="right" vertical="center"/>
    </xf>
    <xf numFmtId="180" fontId="5" fillId="0" borderId="1" xfId="0" applyNumberFormat="1" applyFont="1" applyBorder="1" applyAlignment="1">
      <alignment horizontal="right" vertical="center"/>
    </xf>
    <xf numFmtId="0" fontId="26" fillId="0" borderId="1" xfId="0" applyFont="1" applyBorder="1" applyAlignment="1">
      <alignment wrapText="1"/>
    </xf>
    <xf numFmtId="184" fontId="26" fillId="0" borderId="1" xfId="15" applyNumberFormat="1" applyFont="1" applyBorder="1" applyAlignment="1">
      <alignment horizontal="right" vertical="center"/>
    </xf>
    <xf numFmtId="184" fontId="26" fillId="0" borderId="2" xfId="15" applyNumberFormat="1" applyFont="1" applyBorder="1" applyAlignment="1">
      <alignment horizontal="right" vertical="center"/>
    </xf>
    <xf numFmtId="0" fontId="31" fillId="0" borderId="1" xfId="0" applyFont="1" applyBorder="1" applyAlignment="1">
      <alignment vertical="center" wrapText="1"/>
    </xf>
    <xf numFmtId="9" fontId="26" fillId="0" borderId="1" xfId="18" applyNumberFormat="1" applyFont="1" applyBorder="1" applyAlignment="1">
      <alignment vertical="center"/>
    </xf>
    <xf numFmtId="184" fontId="26" fillId="0" borderId="1" xfId="15" applyNumberFormat="1" applyFont="1" applyBorder="1" applyAlignment="1">
      <alignment horizontal="left" vertical="center"/>
    </xf>
    <xf numFmtId="184" fontId="26" fillId="0" borderId="2" xfId="15" applyNumberFormat="1" applyFont="1" applyBorder="1" applyAlignment="1">
      <alignment horizontal="left" vertical="center"/>
    </xf>
    <xf numFmtId="184" fontId="25" fillId="0" borderId="0" xfId="15" applyNumberFormat="1" applyFont="1" applyAlignment="1">
      <alignment vertical="center" wrapText="1"/>
    </xf>
    <xf numFmtId="3" fontId="21" fillId="0" borderId="0" xfId="0" applyNumberFormat="1" applyFont="1" applyBorder="1" applyAlignment="1">
      <alignment horizontal="center" vertical="center" wrapText="1"/>
    </xf>
    <xf numFmtId="0" fontId="24" fillId="0" borderId="1" xfId="0" applyFont="1" applyBorder="1" applyAlignment="1">
      <alignment vertical="center" wrapText="1"/>
    </xf>
    <xf numFmtId="0" fontId="0" fillId="0" borderId="0" xfId="0" applyFont="1" applyAlignment="1">
      <alignment vertical="center" wrapText="1"/>
    </xf>
    <xf numFmtId="9" fontId="20" fillId="0" borderId="0" xfId="18" applyFont="1" applyAlignment="1">
      <alignment vertical="center" wrapText="1"/>
    </xf>
    <xf numFmtId="9" fontId="5" fillId="0" borderId="0" xfId="18" applyFont="1" applyAlignment="1">
      <alignment vertical="center" wrapText="1"/>
    </xf>
    <xf numFmtId="0" fontId="0" fillId="0" borderId="0" xfId="0" applyAlignment="1">
      <alignment vertical="center" wrapText="1"/>
    </xf>
    <xf numFmtId="0" fontId="18" fillId="0" borderId="0" xfId="0" applyFont="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3" fontId="21" fillId="0" borderId="0" xfId="0" applyNumberFormat="1" applyFont="1" applyBorder="1" applyAlignment="1">
      <alignment horizontal="right" vertical="center" wrapText="1"/>
    </xf>
    <xf numFmtId="0" fontId="20" fillId="0" borderId="0" xfId="0" applyFont="1" applyBorder="1" applyAlignment="1">
      <alignment horizontal="left" vertical="center"/>
    </xf>
    <xf numFmtId="0" fontId="20" fillId="0" borderId="0" xfId="0" applyFont="1" applyAlignment="1">
      <alignment vertical="center" wrapText="1"/>
    </xf>
    <xf numFmtId="0" fontId="22" fillId="0" borderId="0" xfId="0" applyFont="1" applyAlignment="1">
      <alignment vertical="center" wrapText="1"/>
    </xf>
    <xf numFmtId="0" fontId="23" fillId="0" borderId="1" xfId="0" applyFont="1" applyFill="1" applyBorder="1" applyAlignment="1">
      <alignment horizontal="distributed" vertical="center" wrapText="1"/>
    </xf>
    <xf numFmtId="184" fontId="7" fillId="0" borderId="1" xfId="15" applyNumberFormat="1" applyFont="1" applyBorder="1" applyAlignment="1">
      <alignment horizontal="right" vertical="center"/>
    </xf>
    <xf numFmtId="0" fontId="20" fillId="0" borderId="0" xfId="0" applyFont="1" applyAlignment="1">
      <alignment vertical="center"/>
    </xf>
    <xf numFmtId="0" fontId="20"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9"/>
  <sheetViews>
    <sheetView tabSelected="1" zoomScale="75" zoomScaleNormal="75" workbookViewId="0" topLeftCell="A176">
      <selection activeCell="D180" sqref="D180"/>
    </sheetView>
  </sheetViews>
  <sheetFormatPr defaultColWidth="9.00390625" defaultRowHeight="30" customHeight="1"/>
  <cols>
    <col min="1" max="1" width="15.625" style="0" customWidth="1"/>
    <col min="2" max="3" width="16.50390625" style="19" customWidth="1"/>
    <col min="4" max="4" width="18.125" style="17" customWidth="1"/>
    <col min="5" max="5" width="5.25390625" style="0" customWidth="1"/>
    <col min="6" max="6" width="16.625" style="110" customWidth="1"/>
    <col min="7" max="7" width="5.75390625" style="0" customWidth="1"/>
    <col min="8" max="8" width="5.375" style="0" customWidth="1"/>
    <col min="9" max="9" width="12.625" style="0" customWidth="1"/>
  </cols>
  <sheetData>
    <row r="1" spans="1:8" ht="30" customHeight="1">
      <c r="A1" s="122" t="s">
        <v>30</v>
      </c>
      <c r="B1" s="122"/>
      <c r="C1" s="122"/>
      <c r="D1" s="122"/>
      <c r="E1" s="122"/>
      <c r="F1" s="122"/>
      <c r="G1" s="122"/>
      <c r="H1" s="122"/>
    </row>
    <row r="2" spans="1:8" ht="30" customHeight="1">
      <c r="A2" s="123" t="s">
        <v>121</v>
      </c>
      <c r="B2" s="123"/>
      <c r="C2" s="123"/>
      <c r="D2" s="123"/>
      <c r="E2" s="123"/>
      <c r="F2" s="123"/>
      <c r="G2" s="123"/>
      <c r="H2" s="123"/>
    </row>
    <row r="3" spans="1:8" s="12" customFormat="1" ht="30" customHeight="1">
      <c r="A3" s="121" t="s">
        <v>93</v>
      </c>
      <c r="B3" s="121"/>
      <c r="C3" s="121"/>
      <c r="D3" s="121"/>
      <c r="E3" s="121"/>
      <c r="F3" s="121"/>
      <c r="G3" s="121"/>
      <c r="H3" s="121"/>
    </row>
    <row r="4" spans="1:8" s="12" customFormat="1" ht="30" customHeight="1">
      <c r="A4" s="121" t="s">
        <v>288</v>
      </c>
      <c r="B4" s="121"/>
      <c r="C4" s="121"/>
      <c r="D4" s="121"/>
      <c r="E4" s="121"/>
      <c r="F4" s="121"/>
      <c r="G4" s="121"/>
      <c r="H4" s="121"/>
    </row>
    <row r="5" spans="1:6" s="12" customFormat="1" ht="30" customHeight="1">
      <c r="A5" s="116" t="s">
        <v>41</v>
      </c>
      <c r="B5" s="120"/>
      <c r="C5" s="120"/>
      <c r="D5" s="120"/>
      <c r="E5" s="120"/>
      <c r="F5" s="120"/>
    </row>
    <row r="6" spans="1:8" s="10" customFormat="1" ht="30" customHeight="1">
      <c r="A6" s="124" t="s">
        <v>124</v>
      </c>
      <c r="B6" s="124"/>
      <c r="C6" s="124"/>
      <c r="D6" s="124"/>
      <c r="E6" s="124"/>
      <c r="F6" s="124"/>
      <c r="G6" s="124"/>
      <c r="H6" s="124"/>
    </row>
    <row r="7" spans="1:8" s="10" customFormat="1" ht="30" customHeight="1">
      <c r="A7" s="124" t="s">
        <v>125</v>
      </c>
      <c r="B7" s="124"/>
      <c r="C7" s="124"/>
      <c r="D7" s="124"/>
      <c r="E7" s="124"/>
      <c r="F7" s="124"/>
      <c r="G7" s="124"/>
      <c r="H7" s="124"/>
    </row>
    <row r="8" spans="1:8" s="10" customFormat="1" ht="30" customHeight="1">
      <c r="A8" s="124" t="s">
        <v>262</v>
      </c>
      <c r="B8" s="124"/>
      <c r="C8" s="124"/>
      <c r="D8" s="124"/>
      <c r="E8" s="124"/>
      <c r="F8" s="124"/>
      <c r="G8" s="124"/>
      <c r="H8" s="124"/>
    </row>
    <row r="9" spans="1:7" s="10" customFormat="1" ht="30" customHeight="1">
      <c r="A9" s="125" t="s">
        <v>91</v>
      </c>
      <c r="B9" s="125"/>
      <c r="C9" s="125"/>
      <c r="D9" s="125"/>
      <c r="E9" s="14" t="s">
        <v>40</v>
      </c>
      <c r="F9" s="104">
        <v>360990405</v>
      </c>
      <c r="G9" s="10" t="s">
        <v>85</v>
      </c>
    </row>
    <row r="10" spans="1:6" s="10" customFormat="1" ht="30" customHeight="1">
      <c r="A10" s="10" t="s">
        <v>126</v>
      </c>
      <c r="B10" s="56"/>
      <c r="C10" s="56"/>
      <c r="D10" s="16"/>
      <c r="E10" s="13"/>
      <c r="F10" s="81"/>
    </row>
    <row r="11" spans="1:7" s="10" customFormat="1" ht="30" customHeight="1">
      <c r="A11" s="11" t="s">
        <v>39</v>
      </c>
      <c r="B11" s="16"/>
      <c r="C11" s="16"/>
      <c r="D11" s="16"/>
      <c r="E11" s="14" t="s">
        <v>35</v>
      </c>
      <c r="F11" s="105">
        <v>95941931</v>
      </c>
      <c r="G11" s="10" t="s">
        <v>85</v>
      </c>
    </row>
    <row r="12" spans="1:6" s="10" customFormat="1" ht="30" customHeight="1">
      <c r="A12" s="116" t="s">
        <v>92</v>
      </c>
      <c r="B12" s="120"/>
      <c r="C12" s="120"/>
      <c r="D12" s="120"/>
      <c r="E12" s="120"/>
      <c r="F12" s="120"/>
    </row>
    <row r="13" spans="1:6" s="12" customFormat="1" ht="30" customHeight="1">
      <c r="A13" s="116" t="s">
        <v>122</v>
      </c>
      <c r="B13" s="120"/>
      <c r="C13" s="120"/>
      <c r="D13" s="120"/>
      <c r="E13" s="120"/>
      <c r="F13" s="120"/>
    </row>
    <row r="14" spans="1:6" s="12" customFormat="1" ht="30" customHeight="1">
      <c r="A14" s="116" t="s">
        <v>123</v>
      </c>
      <c r="B14" s="120"/>
      <c r="C14" s="120"/>
      <c r="D14" s="120"/>
      <c r="E14" s="120"/>
      <c r="F14" s="120"/>
    </row>
    <row r="15" spans="1:8" s="12" customFormat="1" ht="30" customHeight="1">
      <c r="A15" s="121" t="s">
        <v>319</v>
      </c>
      <c r="B15" s="121"/>
      <c r="C15" s="121"/>
      <c r="D15" s="121"/>
      <c r="E15" s="121"/>
      <c r="F15" s="121"/>
      <c r="G15" s="121"/>
      <c r="H15" s="121"/>
    </row>
    <row r="16" spans="1:6" s="10" customFormat="1" ht="30" customHeight="1">
      <c r="A16" s="10" t="s">
        <v>111</v>
      </c>
      <c r="B16" s="16"/>
      <c r="C16" s="16"/>
      <c r="D16" s="16"/>
      <c r="F16" s="81"/>
    </row>
    <row r="18" spans="1:8" s="2" customFormat="1" ht="30" customHeight="1">
      <c r="A18" s="28" t="s">
        <v>94</v>
      </c>
      <c r="B18" s="29" t="s">
        <v>86</v>
      </c>
      <c r="C18" s="29" t="s">
        <v>87</v>
      </c>
      <c r="D18" s="63" t="s">
        <v>320</v>
      </c>
      <c r="E18" s="30" t="s">
        <v>88</v>
      </c>
      <c r="F18" s="28" t="s">
        <v>89</v>
      </c>
      <c r="G18" s="30" t="s">
        <v>78</v>
      </c>
      <c r="H18" s="28" t="s">
        <v>90</v>
      </c>
    </row>
    <row r="19" spans="1:8" s="34" customFormat="1" ht="49.5" customHeight="1">
      <c r="A19" s="112" t="s">
        <v>95</v>
      </c>
      <c r="B19" s="112"/>
      <c r="C19" s="112"/>
      <c r="D19" s="112"/>
      <c r="E19" s="112"/>
      <c r="F19" s="112"/>
      <c r="G19" s="112"/>
      <c r="H19" s="112"/>
    </row>
    <row r="20" spans="1:8" s="2" customFormat="1" ht="64.5" customHeight="1">
      <c r="A20" s="23" t="s">
        <v>127</v>
      </c>
      <c r="B20" s="83"/>
      <c r="C20" s="83">
        <v>81000</v>
      </c>
      <c r="D20" s="83">
        <v>81000</v>
      </c>
      <c r="E20" s="49"/>
      <c r="F20" s="46" t="s">
        <v>315</v>
      </c>
      <c r="G20" s="42" t="s">
        <v>45</v>
      </c>
      <c r="H20" s="36"/>
    </row>
    <row r="21" spans="1:8" s="2" customFormat="1" ht="64.5" customHeight="1">
      <c r="A21" s="23" t="s">
        <v>289</v>
      </c>
      <c r="B21" s="84"/>
      <c r="C21" s="84">
        <v>417600</v>
      </c>
      <c r="D21" s="84">
        <v>417600</v>
      </c>
      <c r="E21" s="73"/>
      <c r="F21" s="53" t="s">
        <v>312</v>
      </c>
      <c r="G21" s="74" t="s">
        <v>290</v>
      </c>
      <c r="H21" s="65"/>
    </row>
    <row r="22" spans="1:8" s="2" customFormat="1" ht="105.75" customHeight="1">
      <c r="A22" s="23" t="s">
        <v>291</v>
      </c>
      <c r="B22" s="84"/>
      <c r="C22" s="84"/>
      <c r="D22" s="85"/>
      <c r="E22" s="73"/>
      <c r="F22" s="53" t="s">
        <v>316</v>
      </c>
      <c r="G22" s="74" t="s">
        <v>290</v>
      </c>
      <c r="H22" s="36"/>
    </row>
    <row r="23" spans="1:8" s="2" customFormat="1" ht="64.5" customHeight="1">
      <c r="A23" s="20" t="s">
        <v>128</v>
      </c>
      <c r="B23" s="83"/>
      <c r="C23" s="83">
        <v>154200</v>
      </c>
      <c r="D23" s="86">
        <v>154200</v>
      </c>
      <c r="E23" s="50"/>
      <c r="F23" s="46" t="s">
        <v>314</v>
      </c>
      <c r="G23" s="42" t="s">
        <v>45</v>
      </c>
      <c r="H23" s="38" t="s">
        <v>63</v>
      </c>
    </row>
    <row r="24" spans="1:8" s="2" customFormat="1" ht="64.5" customHeight="1">
      <c r="A24" s="20" t="s">
        <v>129</v>
      </c>
      <c r="B24" s="83"/>
      <c r="C24" s="83"/>
      <c r="D24" s="86"/>
      <c r="E24" s="50"/>
      <c r="F24" s="46" t="s">
        <v>313</v>
      </c>
      <c r="G24" s="42" t="s">
        <v>45</v>
      </c>
      <c r="H24" s="57" t="s">
        <v>117</v>
      </c>
    </row>
    <row r="25" spans="1:8" s="2" customFormat="1" ht="64.5" customHeight="1">
      <c r="A25" s="20" t="s">
        <v>130</v>
      </c>
      <c r="B25" s="83"/>
      <c r="C25" s="83">
        <v>403336</v>
      </c>
      <c r="D25" s="83">
        <v>403336</v>
      </c>
      <c r="E25" s="50"/>
      <c r="F25" s="54" t="s">
        <v>255</v>
      </c>
      <c r="G25" s="43" t="s">
        <v>46</v>
      </c>
      <c r="H25" s="57" t="s">
        <v>79</v>
      </c>
    </row>
    <row r="26" spans="1:8" s="2" customFormat="1" ht="87.75" customHeight="1">
      <c r="A26" s="20" t="s">
        <v>131</v>
      </c>
      <c r="B26" s="83"/>
      <c r="C26" s="83">
        <v>181876</v>
      </c>
      <c r="D26" s="83">
        <v>181876</v>
      </c>
      <c r="E26" s="50"/>
      <c r="F26" s="46" t="s">
        <v>314</v>
      </c>
      <c r="G26" s="43" t="s">
        <v>62</v>
      </c>
      <c r="H26" s="39" t="s">
        <v>80</v>
      </c>
    </row>
    <row r="27" spans="1:8" s="2" customFormat="1" ht="64.5" customHeight="1">
      <c r="A27" s="20" t="s">
        <v>132</v>
      </c>
      <c r="B27" s="83"/>
      <c r="C27" s="83"/>
      <c r="D27" s="86"/>
      <c r="E27" s="50"/>
      <c r="F27" s="46" t="s">
        <v>118</v>
      </c>
      <c r="G27" s="42" t="s">
        <v>45</v>
      </c>
      <c r="H27" s="40" t="s">
        <v>64</v>
      </c>
    </row>
    <row r="28" spans="1:8" s="2" customFormat="1" ht="64.5" customHeight="1">
      <c r="A28" s="66" t="s">
        <v>308</v>
      </c>
      <c r="B28" s="102">
        <v>4500000</v>
      </c>
      <c r="C28" s="102"/>
      <c r="D28" s="103"/>
      <c r="E28" s="67">
        <f>D28/B28</f>
        <v>0</v>
      </c>
      <c r="F28" s="100" t="s">
        <v>250</v>
      </c>
      <c r="G28" s="70"/>
      <c r="H28" s="70"/>
    </row>
    <row r="29" spans="1:8" s="2" customFormat="1" ht="64.5" customHeight="1">
      <c r="A29" s="97" t="s">
        <v>307</v>
      </c>
      <c r="B29" s="102">
        <v>1000000</v>
      </c>
      <c r="C29" s="102"/>
      <c r="D29" s="103"/>
      <c r="E29" s="67">
        <f aca="true" t="shared" si="0" ref="E29:E38">D29/B29</f>
        <v>0</v>
      </c>
      <c r="F29" s="100" t="s">
        <v>250</v>
      </c>
      <c r="G29" s="70"/>
      <c r="H29" s="70"/>
    </row>
    <row r="30" spans="1:8" s="2" customFormat="1" ht="64.5" customHeight="1">
      <c r="A30" s="58" t="s">
        <v>23</v>
      </c>
      <c r="B30" s="83">
        <v>200000</v>
      </c>
      <c r="C30" s="83"/>
      <c r="D30" s="86"/>
      <c r="E30" s="50">
        <f t="shared" si="0"/>
        <v>0</v>
      </c>
      <c r="F30" s="46" t="s">
        <v>250</v>
      </c>
      <c r="G30" s="40"/>
      <c r="H30" s="40" t="s">
        <v>185</v>
      </c>
    </row>
    <row r="31" spans="1:8" s="2" customFormat="1" ht="64.5" customHeight="1">
      <c r="A31" s="59" t="s">
        <v>220</v>
      </c>
      <c r="B31" s="83">
        <v>24200</v>
      </c>
      <c r="C31" s="83"/>
      <c r="D31" s="86"/>
      <c r="E31" s="50">
        <f t="shared" si="0"/>
        <v>0</v>
      </c>
      <c r="F31" s="46" t="s">
        <v>250</v>
      </c>
      <c r="G31" s="40"/>
      <c r="H31" s="57" t="s">
        <v>186</v>
      </c>
    </row>
    <row r="32" spans="1:8" s="2" customFormat="1" ht="64.5" customHeight="1">
      <c r="A32" s="60" t="s">
        <v>24</v>
      </c>
      <c r="B32" s="83">
        <v>56000</v>
      </c>
      <c r="C32" s="83"/>
      <c r="D32" s="86"/>
      <c r="E32" s="50">
        <f t="shared" si="0"/>
        <v>0</v>
      </c>
      <c r="F32" s="46" t="s">
        <v>250</v>
      </c>
      <c r="G32" s="40"/>
      <c r="H32" s="40" t="s">
        <v>187</v>
      </c>
    </row>
    <row r="33" spans="1:8" s="2" customFormat="1" ht="64.5" customHeight="1">
      <c r="A33" s="60" t="s">
        <v>25</v>
      </c>
      <c r="B33" s="83">
        <v>20000</v>
      </c>
      <c r="C33" s="83"/>
      <c r="D33" s="86"/>
      <c r="E33" s="50">
        <f t="shared" si="0"/>
        <v>0</v>
      </c>
      <c r="F33" s="46" t="s">
        <v>250</v>
      </c>
      <c r="G33" s="40"/>
      <c r="H33" s="57" t="s">
        <v>188</v>
      </c>
    </row>
    <row r="34" spans="1:8" s="2" customFormat="1" ht="64.5" customHeight="1">
      <c r="A34" s="60" t="s">
        <v>221</v>
      </c>
      <c r="B34" s="83">
        <v>16200</v>
      </c>
      <c r="C34" s="83"/>
      <c r="D34" s="86"/>
      <c r="E34" s="50">
        <f t="shared" si="0"/>
        <v>0</v>
      </c>
      <c r="F34" s="46" t="s">
        <v>250</v>
      </c>
      <c r="G34" s="40"/>
      <c r="H34" s="57" t="s">
        <v>188</v>
      </c>
    </row>
    <row r="35" spans="1:8" s="2" customFormat="1" ht="64.5" customHeight="1">
      <c r="A35" s="60" t="s">
        <v>26</v>
      </c>
      <c r="B35" s="83">
        <v>19200</v>
      </c>
      <c r="C35" s="83"/>
      <c r="D35" s="86"/>
      <c r="E35" s="50">
        <f t="shared" si="0"/>
        <v>0</v>
      </c>
      <c r="F35" s="46" t="s">
        <v>250</v>
      </c>
      <c r="G35" s="40"/>
      <c r="H35" s="57" t="s">
        <v>189</v>
      </c>
    </row>
    <row r="36" spans="1:8" s="2" customFormat="1" ht="64.5" customHeight="1">
      <c r="A36" s="60" t="s">
        <v>222</v>
      </c>
      <c r="B36" s="83">
        <v>159600</v>
      </c>
      <c r="C36" s="83"/>
      <c r="D36" s="86"/>
      <c r="E36" s="50">
        <f t="shared" si="0"/>
        <v>0</v>
      </c>
      <c r="F36" s="46" t="s">
        <v>250</v>
      </c>
      <c r="G36" s="40"/>
      <c r="H36" s="57" t="s">
        <v>189</v>
      </c>
    </row>
    <row r="37" spans="1:8" s="2" customFormat="1" ht="99" customHeight="1">
      <c r="A37" s="60" t="s">
        <v>27</v>
      </c>
      <c r="B37" s="83">
        <v>100000</v>
      </c>
      <c r="C37" s="83"/>
      <c r="D37" s="86"/>
      <c r="E37" s="50">
        <f t="shared" si="0"/>
        <v>0</v>
      </c>
      <c r="F37" s="46" t="s">
        <v>250</v>
      </c>
      <c r="G37" s="40"/>
      <c r="H37" s="57" t="s">
        <v>190</v>
      </c>
    </row>
    <row r="38" spans="1:8" s="5" customFormat="1" ht="64.5" customHeight="1">
      <c r="A38" s="33" t="s">
        <v>38</v>
      </c>
      <c r="B38" s="87">
        <f>SUM(B20:B37)</f>
        <v>6095200</v>
      </c>
      <c r="C38" s="87">
        <f>SUM(C20:C37)</f>
        <v>1238012</v>
      </c>
      <c r="D38" s="87">
        <f>SUM(D20:D37)</f>
        <v>1238012</v>
      </c>
      <c r="E38" s="50">
        <f t="shared" si="0"/>
        <v>0.20311261320383253</v>
      </c>
      <c r="F38" s="106"/>
      <c r="G38" s="8"/>
      <c r="H38" s="39"/>
    </row>
    <row r="39" spans="1:8" s="4" customFormat="1" ht="64.5" customHeight="1">
      <c r="A39" s="112" t="s">
        <v>96</v>
      </c>
      <c r="B39" s="112"/>
      <c r="C39" s="112"/>
      <c r="D39" s="112"/>
      <c r="E39" s="112"/>
      <c r="F39" s="112"/>
      <c r="G39" s="112"/>
      <c r="H39" s="112"/>
    </row>
    <row r="40" spans="1:8" s="2" customFormat="1" ht="64.5" customHeight="1">
      <c r="A40" s="75" t="s">
        <v>251</v>
      </c>
      <c r="B40" s="76"/>
      <c r="C40" s="72"/>
      <c r="D40" s="88"/>
      <c r="E40" s="77"/>
      <c r="F40" s="46"/>
      <c r="G40" s="74" t="s">
        <v>252</v>
      </c>
      <c r="H40" s="41"/>
    </row>
    <row r="41" spans="1:8" s="2" customFormat="1" ht="64.5" customHeight="1">
      <c r="A41" s="23" t="s">
        <v>253</v>
      </c>
      <c r="B41" s="76"/>
      <c r="C41" s="72"/>
      <c r="D41" s="88"/>
      <c r="E41" s="77"/>
      <c r="F41" s="46"/>
      <c r="G41" s="74" t="s">
        <v>252</v>
      </c>
      <c r="H41" s="41"/>
    </row>
    <row r="42" spans="1:8" s="2" customFormat="1" ht="64.5" customHeight="1">
      <c r="A42" s="20" t="s">
        <v>133</v>
      </c>
      <c r="B42" s="89"/>
      <c r="C42" s="90">
        <v>147500</v>
      </c>
      <c r="D42" s="90">
        <v>147500</v>
      </c>
      <c r="E42" s="25"/>
      <c r="F42" s="53" t="s">
        <v>255</v>
      </c>
      <c r="G42" s="43" t="s">
        <v>47</v>
      </c>
      <c r="H42" s="36"/>
    </row>
    <row r="43" spans="1:8" s="2" customFormat="1" ht="64.5" customHeight="1">
      <c r="A43" s="20" t="s">
        <v>134</v>
      </c>
      <c r="B43" s="89"/>
      <c r="C43" s="90">
        <v>534955</v>
      </c>
      <c r="D43" s="90">
        <v>534955</v>
      </c>
      <c r="E43" s="50"/>
      <c r="F43" s="53" t="s">
        <v>255</v>
      </c>
      <c r="G43" s="42" t="s">
        <v>45</v>
      </c>
      <c r="H43" s="36"/>
    </row>
    <row r="44" spans="1:8" s="2" customFormat="1" ht="64.5" customHeight="1">
      <c r="A44" s="20" t="s">
        <v>135</v>
      </c>
      <c r="B44" s="89"/>
      <c r="C44" s="90">
        <v>633560</v>
      </c>
      <c r="D44" s="90">
        <v>633560</v>
      </c>
      <c r="E44" s="50"/>
      <c r="F44" s="46" t="s">
        <v>249</v>
      </c>
      <c r="G44" s="42" t="s">
        <v>45</v>
      </c>
      <c r="H44" s="36"/>
    </row>
    <row r="45" spans="1:8" s="2" customFormat="1" ht="64.5" customHeight="1">
      <c r="A45" s="66" t="s">
        <v>263</v>
      </c>
      <c r="B45" s="91"/>
      <c r="C45" s="92">
        <v>129290</v>
      </c>
      <c r="D45" s="92">
        <v>129290</v>
      </c>
      <c r="E45" s="67"/>
      <c r="F45" s="53" t="s">
        <v>255</v>
      </c>
      <c r="G45" s="64" t="s">
        <v>252</v>
      </c>
      <c r="H45" s="70" t="s">
        <v>264</v>
      </c>
    </row>
    <row r="46" spans="1:8" s="2" customFormat="1" ht="63" customHeight="1">
      <c r="A46" s="20" t="s">
        <v>136</v>
      </c>
      <c r="B46" s="89"/>
      <c r="C46" s="90">
        <v>243379</v>
      </c>
      <c r="D46" s="90">
        <v>243379</v>
      </c>
      <c r="E46" s="50"/>
      <c r="F46" s="46" t="s">
        <v>249</v>
      </c>
      <c r="G46" s="42" t="s">
        <v>45</v>
      </c>
      <c r="H46" s="40" t="s">
        <v>65</v>
      </c>
    </row>
    <row r="47" spans="1:8" s="2" customFormat="1" ht="82.5" customHeight="1">
      <c r="A47" s="20" t="s">
        <v>137</v>
      </c>
      <c r="B47" s="89"/>
      <c r="C47" s="90">
        <v>136948</v>
      </c>
      <c r="D47" s="90">
        <v>136948</v>
      </c>
      <c r="E47" s="50"/>
      <c r="F47" s="46" t="s">
        <v>249</v>
      </c>
      <c r="G47" s="42" t="s">
        <v>45</v>
      </c>
      <c r="H47" s="40" t="s">
        <v>67</v>
      </c>
    </row>
    <row r="48" spans="1:8" s="2" customFormat="1" ht="60" customHeight="1">
      <c r="A48" s="20" t="s">
        <v>138</v>
      </c>
      <c r="B48" s="89"/>
      <c r="C48" s="90">
        <v>468760</v>
      </c>
      <c r="D48" s="90">
        <v>468760</v>
      </c>
      <c r="E48" s="50"/>
      <c r="F48" s="46" t="s">
        <v>249</v>
      </c>
      <c r="G48" s="42" t="s">
        <v>45</v>
      </c>
      <c r="H48" s="40" t="s">
        <v>68</v>
      </c>
    </row>
    <row r="49" spans="1:8" s="2" customFormat="1" ht="63.75" customHeight="1">
      <c r="A49" s="20" t="s">
        <v>139</v>
      </c>
      <c r="B49" s="89"/>
      <c r="C49" s="21"/>
      <c r="D49" s="21"/>
      <c r="E49" s="50"/>
      <c r="F49" s="46" t="s">
        <v>321</v>
      </c>
      <c r="G49" s="42" t="s">
        <v>45</v>
      </c>
      <c r="H49" s="40" t="s">
        <v>69</v>
      </c>
    </row>
    <row r="50" spans="1:8" s="2" customFormat="1" ht="60" customHeight="1">
      <c r="A50" s="20" t="s">
        <v>140</v>
      </c>
      <c r="B50" s="89"/>
      <c r="C50" s="21">
        <v>133920</v>
      </c>
      <c r="D50" s="21">
        <v>133920</v>
      </c>
      <c r="E50" s="25"/>
      <c r="F50" s="46" t="s">
        <v>249</v>
      </c>
      <c r="G50" s="43" t="s">
        <v>59</v>
      </c>
      <c r="H50" s="40" t="s">
        <v>63</v>
      </c>
    </row>
    <row r="51" spans="1:8" s="2" customFormat="1" ht="65.25" customHeight="1">
      <c r="A51" s="20" t="s">
        <v>141</v>
      </c>
      <c r="B51" s="89"/>
      <c r="C51" s="90">
        <v>235900</v>
      </c>
      <c r="D51" s="90">
        <v>235900</v>
      </c>
      <c r="E51" s="25"/>
      <c r="F51" s="46" t="s">
        <v>249</v>
      </c>
      <c r="G51" s="43" t="s">
        <v>60</v>
      </c>
      <c r="H51" s="39" t="s">
        <v>81</v>
      </c>
    </row>
    <row r="52" spans="1:8" s="2" customFormat="1" ht="67.5" customHeight="1">
      <c r="A52" s="20" t="s">
        <v>142</v>
      </c>
      <c r="B52" s="89"/>
      <c r="C52" s="90">
        <v>82100</v>
      </c>
      <c r="D52" s="90">
        <v>82100</v>
      </c>
      <c r="E52" s="25"/>
      <c r="F52" s="46" t="s">
        <v>249</v>
      </c>
      <c r="G52" s="43" t="s">
        <v>61</v>
      </c>
      <c r="H52" s="39" t="s">
        <v>82</v>
      </c>
    </row>
    <row r="53" spans="1:8" s="2" customFormat="1" ht="84.75" customHeight="1">
      <c r="A53" s="66" t="s">
        <v>254</v>
      </c>
      <c r="B53" s="91"/>
      <c r="C53" s="92">
        <v>235500</v>
      </c>
      <c r="D53" s="92">
        <v>235500</v>
      </c>
      <c r="E53" s="67"/>
      <c r="F53" s="46" t="s">
        <v>312</v>
      </c>
      <c r="G53" s="64" t="s">
        <v>252</v>
      </c>
      <c r="H53" s="68" t="s">
        <v>81</v>
      </c>
    </row>
    <row r="54" spans="1:8" s="2" customFormat="1" ht="66" customHeight="1">
      <c r="A54" s="20" t="s">
        <v>143</v>
      </c>
      <c r="B54" s="89"/>
      <c r="C54" s="21"/>
      <c r="D54" s="21"/>
      <c r="E54" s="25"/>
      <c r="F54" s="46" t="s">
        <v>322</v>
      </c>
      <c r="G54" s="43" t="s">
        <v>58</v>
      </c>
      <c r="H54" s="40" t="s">
        <v>65</v>
      </c>
    </row>
    <row r="55" spans="1:8" s="2" customFormat="1" ht="66" customHeight="1">
      <c r="A55" s="20" t="s">
        <v>223</v>
      </c>
      <c r="B55" s="89">
        <v>61600</v>
      </c>
      <c r="C55" s="21"/>
      <c r="D55" s="21"/>
      <c r="E55" s="50">
        <f>D55/B55</f>
        <v>0</v>
      </c>
      <c r="F55" s="46" t="s">
        <v>255</v>
      </c>
      <c r="G55" s="43"/>
      <c r="H55" s="40" t="s">
        <v>173</v>
      </c>
    </row>
    <row r="56" spans="1:8" s="2" customFormat="1" ht="66" customHeight="1">
      <c r="A56" s="58" t="s">
        <v>224</v>
      </c>
      <c r="B56" s="89">
        <v>274000</v>
      </c>
      <c r="C56" s="21"/>
      <c r="D56" s="21"/>
      <c r="E56" s="50">
        <f aca="true" t="shared" si="1" ref="E56:E73">D56/B56</f>
        <v>0</v>
      </c>
      <c r="F56" s="46" t="s">
        <v>116</v>
      </c>
      <c r="G56" s="43"/>
      <c r="H56" s="40" t="s">
        <v>191</v>
      </c>
    </row>
    <row r="57" spans="1:8" s="2" customFormat="1" ht="66" customHeight="1">
      <c r="A57" s="60" t="s">
        <v>225</v>
      </c>
      <c r="B57" s="89">
        <v>74200</v>
      </c>
      <c r="C57" s="21"/>
      <c r="D57" s="21"/>
      <c r="E57" s="50">
        <f t="shared" si="1"/>
        <v>0</v>
      </c>
      <c r="F57" s="46" t="s">
        <v>250</v>
      </c>
      <c r="G57" s="43"/>
      <c r="H57" s="40" t="s">
        <v>192</v>
      </c>
    </row>
    <row r="58" spans="1:8" s="2" customFormat="1" ht="66" customHeight="1">
      <c r="A58" s="20" t="s">
        <v>226</v>
      </c>
      <c r="B58" s="89">
        <v>150000</v>
      </c>
      <c r="C58" s="21"/>
      <c r="D58" s="21"/>
      <c r="E58" s="50">
        <f t="shared" si="1"/>
        <v>0</v>
      </c>
      <c r="F58" s="46" t="s">
        <v>302</v>
      </c>
      <c r="G58" s="43"/>
      <c r="H58" s="57" t="s">
        <v>195</v>
      </c>
    </row>
    <row r="59" spans="1:8" s="2" customFormat="1" ht="66" customHeight="1">
      <c r="A59" s="20" t="s">
        <v>227</v>
      </c>
      <c r="B59" s="89">
        <v>200000</v>
      </c>
      <c r="C59" s="21"/>
      <c r="D59" s="93"/>
      <c r="E59" s="50">
        <f t="shared" si="1"/>
        <v>0</v>
      </c>
      <c r="F59" s="46" t="s">
        <v>302</v>
      </c>
      <c r="G59" s="43"/>
      <c r="H59" s="40" t="s">
        <v>193</v>
      </c>
    </row>
    <row r="60" spans="1:8" s="2" customFormat="1" ht="66" customHeight="1">
      <c r="A60" s="20" t="s">
        <v>228</v>
      </c>
      <c r="B60" s="89">
        <v>150000</v>
      </c>
      <c r="C60" s="21"/>
      <c r="D60" s="93"/>
      <c r="E60" s="50">
        <f t="shared" si="1"/>
        <v>0</v>
      </c>
      <c r="F60" s="46" t="s">
        <v>303</v>
      </c>
      <c r="G60" s="43"/>
      <c r="H60" s="40" t="s">
        <v>194</v>
      </c>
    </row>
    <row r="61" spans="1:8" s="2" customFormat="1" ht="66" customHeight="1">
      <c r="A61" s="20" t="s">
        <v>229</v>
      </c>
      <c r="B61" s="89">
        <v>530000</v>
      </c>
      <c r="C61" s="21"/>
      <c r="D61" s="93"/>
      <c r="E61" s="50">
        <f t="shared" si="1"/>
        <v>0</v>
      </c>
      <c r="F61" s="46" t="s">
        <v>250</v>
      </c>
      <c r="G61" s="43"/>
      <c r="H61" s="57" t="s">
        <v>196</v>
      </c>
    </row>
    <row r="62" spans="1:8" s="2" customFormat="1" ht="66" customHeight="1">
      <c r="A62" s="20" t="s">
        <v>230</v>
      </c>
      <c r="B62" s="89">
        <v>150000</v>
      </c>
      <c r="C62" s="21"/>
      <c r="D62" s="93"/>
      <c r="E62" s="50">
        <f t="shared" si="1"/>
        <v>0</v>
      </c>
      <c r="F62" s="46" t="s">
        <v>304</v>
      </c>
      <c r="G62" s="43"/>
      <c r="H62" s="40" t="s">
        <v>197</v>
      </c>
    </row>
    <row r="63" spans="1:8" s="2" customFormat="1" ht="66" customHeight="1">
      <c r="A63" s="20" t="s">
        <v>231</v>
      </c>
      <c r="B63" s="89">
        <v>150000</v>
      </c>
      <c r="C63" s="21"/>
      <c r="D63" s="93"/>
      <c r="E63" s="50">
        <f t="shared" si="1"/>
        <v>0</v>
      </c>
      <c r="F63" s="46" t="s">
        <v>323</v>
      </c>
      <c r="G63" s="43"/>
      <c r="H63" s="40" t="s">
        <v>194</v>
      </c>
    </row>
    <row r="64" spans="1:8" s="2" customFormat="1" ht="66" customHeight="1">
      <c r="A64" s="20" t="s">
        <v>232</v>
      </c>
      <c r="B64" s="89">
        <f>492100*2</f>
        <v>984200</v>
      </c>
      <c r="C64" s="21"/>
      <c r="D64" s="93"/>
      <c r="E64" s="50">
        <f t="shared" si="1"/>
        <v>0</v>
      </c>
      <c r="F64" s="46" t="s">
        <v>324</v>
      </c>
      <c r="G64" s="43"/>
      <c r="H64" s="40" t="s">
        <v>198</v>
      </c>
    </row>
    <row r="65" spans="1:8" s="2" customFormat="1" ht="66" customHeight="1">
      <c r="A65" s="20" t="s">
        <v>233</v>
      </c>
      <c r="B65" s="89">
        <v>492100</v>
      </c>
      <c r="C65" s="21"/>
      <c r="D65" s="93"/>
      <c r="E65" s="50">
        <f t="shared" si="1"/>
        <v>0</v>
      </c>
      <c r="F65" s="46" t="s">
        <v>324</v>
      </c>
      <c r="G65" s="43"/>
      <c r="H65" s="40" t="s">
        <v>199</v>
      </c>
    </row>
    <row r="66" spans="1:8" s="2" customFormat="1" ht="66" customHeight="1">
      <c r="A66" s="58" t="s">
        <v>234</v>
      </c>
      <c r="B66" s="89">
        <v>191975</v>
      </c>
      <c r="C66" s="21"/>
      <c r="D66" s="93"/>
      <c r="E66" s="50">
        <f t="shared" si="1"/>
        <v>0</v>
      </c>
      <c r="F66" s="46" t="s">
        <v>325</v>
      </c>
      <c r="G66" s="43"/>
      <c r="H66" s="39" t="s">
        <v>200</v>
      </c>
    </row>
    <row r="67" spans="1:8" s="2" customFormat="1" ht="66" customHeight="1">
      <c r="A67" s="58" t="s">
        <v>235</v>
      </c>
      <c r="B67" s="89">
        <v>492100</v>
      </c>
      <c r="C67" s="21"/>
      <c r="D67" s="93"/>
      <c r="E67" s="50">
        <f t="shared" si="1"/>
        <v>0</v>
      </c>
      <c r="F67" s="46" t="s">
        <v>324</v>
      </c>
      <c r="G67" s="43"/>
      <c r="H67" s="39" t="s">
        <v>201</v>
      </c>
    </row>
    <row r="68" spans="1:8" s="2" customFormat="1" ht="66" customHeight="1">
      <c r="A68" s="58" t="s">
        <v>236</v>
      </c>
      <c r="B68" s="89">
        <v>394100</v>
      </c>
      <c r="C68" s="21"/>
      <c r="D68" s="93"/>
      <c r="E68" s="50">
        <f t="shared" si="1"/>
        <v>0</v>
      </c>
      <c r="F68" s="46" t="s">
        <v>316</v>
      </c>
      <c r="G68" s="43"/>
      <c r="H68" s="39" t="s">
        <v>186</v>
      </c>
    </row>
    <row r="69" spans="1:8" s="2" customFormat="1" ht="66" customHeight="1">
      <c r="A69" s="58" t="s">
        <v>237</v>
      </c>
      <c r="B69" s="89">
        <v>616600</v>
      </c>
      <c r="C69" s="21"/>
      <c r="D69" s="93"/>
      <c r="E69" s="50">
        <f t="shared" si="1"/>
        <v>0</v>
      </c>
      <c r="F69" s="46" t="s">
        <v>326</v>
      </c>
      <c r="G69" s="43"/>
      <c r="H69" s="39" t="s">
        <v>196</v>
      </c>
    </row>
    <row r="70" spans="1:8" s="2" customFormat="1" ht="66" customHeight="1">
      <c r="A70" s="58" t="s">
        <v>238</v>
      </c>
      <c r="B70" s="89">
        <v>30000</v>
      </c>
      <c r="C70" s="21"/>
      <c r="D70" s="93"/>
      <c r="E70" s="50">
        <f t="shared" si="1"/>
        <v>0</v>
      </c>
      <c r="F70" s="46" t="s">
        <v>250</v>
      </c>
      <c r="G70" s="43"/>
      <c r="H70" s="39" t="s">
        <v>202</v>
      </c>
    </row>
    <row r="71" spans="1:8" s="2" customFormat="1" ht="66" customHeight="1">
      <c r="A71" s="58" t="s">
        <v>239</v>
      </c>
      <c r="B71" s="89">
        <v>200000</v>
      </c>
      <c r="C71" s="21"/>
      <c r="D71" s="93"/>
      <c r="E71" s="50">
        <f t="shared" si="1"/>
        <v>0</v>
      </c>
      <c r="F71" s="46" t="s">
        <v>116</v>
      </c>
      <c r="G71" s="43"/>
      <c r="H71" s="39" t="s">
        <v>203</v>
      </c>
    </row>
    <row r="72" spans="1:8" s="2" customFormat="1" ht="66" customHeight="1">
      <c r="A72" s="58" t="s">
        <v>240</v>
      </c>
      <c r="B72" s="89">
        <v>60000</v>
      </c>
      <c r="C72" s="21"/>
      <c r="D72" s="93"/>
      <c r="E72" s="50">
        <f t="shared" si="1"/>
        <v>0</v>
      </c>
      <c r="F72" s="46" t="s">
        <v>250</v>
      </c>
      <c r="G72" s="43"/>
      <c r="H72" s="39" t="s">
        <v>204</v>
      </c>
    </row>
    <row r="73" spans="1:8" s="2" customFormat="1" ht="60" customHeight="1">
      <c r="A73" s="33" t="s">
        <v>38</v>
      </c>
      <c r="B73" s="94">
        <f>SUM(B40:B72)</f>
        <v>5200875</v>
      </c>
      <c r="C73" s="94">
        <f>SUM(C40:C72)</f>
        <v>2981812</v>
      </c>
      <c r="D73" s="95">
        <f>SUM(D40:D72)</f>
        <v>2981812</v>
      </c>
      <c r="E73" s="50">
        <f t="shared" si="1"/>
        <v>0.5733289110005528</v>
      </c>
      <c r="F73" s="46"/>
      <c r="G73" s="22"/>
      <c r="H73" s="39"/>
    </row>
    <row r="74" spans="1:8" s="31" customFormat="1" ht="60" customHeight="1">
      <c r="A74" s="112" t="s">
        <v>97</v>
      </c>
      <c r="B74" s="112"/>
      <c r="C74" s="112"/>
      <c r="D74" s="112"/>
      <c r="E74" s="112"/>
      <c r="F74" s="112"/>
      <c r="G74" s="112"/>
      <c r="H74" s="112"/>
    </row>
    <row r="75" spans="1:8" s="2" customFormat="1" ht="60" customHeight="1">
      <c r="A75" s="23" t="s">
        <v>144</v>
      </c>
      <c r="B75" s="89"/>
      <c r="C75" s="72">
        <v>290000</v>
      </c>
      <c r="D75" s="88">
        <f aca="true" t="shared" si="2" ref="D75:D87">SUM(C75)</f>
        <v>290000</v>
      </c>
      <c r="E75" s="25"/>
      <c r="F75" s="46" t="s">
        <v>112</v>
      </c>
      <c r="G75" s="42" t="s">
        <v>45</v>
      </c>
      <c r="H75" s="36"/>
    </row>
    <row r="76" spans="1:8" s="2" customFormat="1" ht="60" customHeight="1">
      <c r="A76" s="20" t="s">
        <v>145</v>
      </c>
      <c r="B76" s="89"/>
      <c r="C76" s="21">
        <v>304614</v>
      </c>
      <c r="D76" s="93">
        <f t="shared" si="2"/>
        <v>304614</v>
      </c>
      <c r="E76" s="25"/>
      <c r="F76" s="46" t="s">
        <v>110</v>
      </c>
      <c r="G76" s="43" t="s">
        <v>49</v>
      </c>
      <c r="H76" s="36"/>
    </row>
    <row r="77" spans="1:8" s="2" customFormat="1" ht="64.5" customHeight="1">
      <c r="A77" s="20" t="s">
        <v>146</v>
      </c>
      <c r="B77" s="89"/>
      <c r="C77" s="21">
        <v>150000</v>
      </c>
      <c r="D77" s="93">
        <f t="shared" si="2"/>
        <v>150000</v>
      </c>
      <c r="F77" s="46" t="s">
        <v>327</v>
      </c>
      <c r="G77" s="42" t="s">
        <v>45</v>
      </c>
      <c r="H77" s="36"/>
    </row>
    <row r="78" spans="1:8" s="2" customFormat="1" ht="60" customHeight="1">
      <c r="A78" s="20" t="s">
        <v>147</v>
      </c>
      <c r="B78" s="89"/>
      <c r="C78" s="21">
        <v>57607</v>
      </c>
      <c r="D78" s="93">
        <f t="shared" si="2"/>
        <v>57607</v>
      </c>
      <c r="E78" s="25"/>
      <c r="F78" s="46" t="s">
        <v>327</v>
      </c>
      <c r="G78" s="43" t="s">
        <v>48</v>
      </c>
      <c r="H78" s="36"/>
    </row>
    <row r="79" spans="1:8" s="2" customFormat="1" ht="60" customHeight="1">
      <c r="A79" s="20" t="s">
        <v>148</v>
      </c>
      <c r="B79" s="89"/>
      <c r="C79" s="21">
        <v>487500</v>
      </c>
      <c r="D79" s="93">
        <f t="shared" si="2"/>
        <v>487500</v>
      </c>
      <c r="E79" s="25"/>
      <c r="F79" s="46" t="s">
        <v>327</v>
      </c>
      <c r="G79" s="43" t="s">
        <v>50</v>
      </c>
      <c r="H79" s="39" t="s">
        <v>83</v>
      </c>
    </row>
    <row r="80" spans="1:8" s="2" customFormat="1" ht="66.75" customHeight="1">
      <c r="A80" s="20" t="s">
        <v>241</v>
      </c>
      <c r="B80" s="89">
        <v>672000</v>
      </c>
      <c r="C80" s="21"/>
      <c r="D80" s="93">
        <f t="shared" si="2"/>
        <v>0</v>
      </c>
      <c r="E80" s="50">
        <f>D80/B80</f>
        <v>0</v>
      </c>
      <c r="F80" s="46" t="s">
        <v>328</v>
      </c>
      <c r="G80" s="43"/>
      <c r="H80" s="39"/>
    </row>
    <row r="81" spans="1:8" s="2" customFormat="1" ht="87" customHeight="1">
      <c r="A81" s="23" t="s">
        <v>265</v>
      </c>
      <c r="B81" s="76">
        <v>800000</v>
      </c>
      <c r="C81" s="72"/>
      <c r="D81" s="88">
        <f t="shared" si="2"/>
        <v>0</v>
      </c>
      <c r="E81" s="73">
        <f aca="true" t="shared" si="3" ref="E81:E87">D81/B81</f>
        <v>0</v>
      </c>
      <c r="F81" s="53" t="s">
        <v>329</v>
      </c>
      <c r="G81" s="69"/>
      <c r="H81" s="68"/>
    </row>
    <row r="82" spans="1:8" s="2" customFormat="1" ht="60" customHeight="1">
      <c r="A82" s="20" t="s">
        <v>242</v>
      </c>
      <c r="B82" s="89">
        <v>432000</v>
      </c>
      <c r="C82" s="21"/>
      <c r="D82" s="93">
        <f t="shared" si="2"/>
        <v>0</v>
      </c>
      <c r="E82" s="50">
        <f t="shared" si="3"/>
        <v>0</v>
      </c>
      <c r="F82" s="46" t="s">
        <v>328</v>
      </c>
      <c r="G82" s="43"/>
      <c r="H82" s="39"/>
    </row>
    <row r="83" spans="1:8" s="2" customFormat="1" ht="84" customHeight="1">
      <c r="A83" s="20" t="s">
        <v>243</v>
      </c>
      <c r="B83" s="89">
        <v>800000</v>
      </c>
      <c r="C83" s="21"/>
      <c r="D83" s="93">
        <f t="shared" si="2"/>
        <v>0</v>
      </c>
      <c r="E83" s="50">
        <f t="shared" si="3"/>
        <v>0</v>
      </c>
      <c r="F83" s="46" t="s">
        <v>248</v>
      </c>
      <c r="G83" s="43"/>
      <c r="H83" s="39"/>
    </row>
    <row r="84" spans="1:8" s="2" customFormat="1" ht="60" customHeight="1">
      <c r="A84" s="20" t="s">
        <v>244</v>
      </c>
      <c r="B84" s="89">
        <v>680000</v>
      </c>
      <c r="C84" s="21"/>
      <c r="D84" s="93">
        <f t="shared" si="2"/>
        <v>0</v>
      </c>
      <c r="E84" s="50">
        <f t="shared" si="3"/>
        <v>0</v>
      </c>
      <c r="F84" s="46" t="s">
        <v>328</v>
      </c>
      <c r="G84" s="43"/>
      <c r="H84" s="39" t="s">
        <v>215</v>
      </c>
    </row>
    <row r="85" spans="1:8" s="2" customFormat="1" ht="60" customHeight="1">
      <c r="A85" s="23" t="s">
        <v>292</v>
      </c>
      <c r="B85" s="76">
        <v>216000</v>
      </c>
      <c r="C85" s="72"/>
      <c r="D85" s="88">
        <f t="shared" si="2"/>
        <v>0</v>
      </c>
      <c r="E85" s="73">
        <f t="shared" si="3"/>
        <v>0</v>
      </c>
      <c r="F85" s="53" t="s">
        <v>330</v>
      </c>
      <c r="G85" s="45"/>
      <c r="H85" s="78" t="s">
        <v>216</v>
      </c>
    </row>
    <row r="86" spans="1:8" s="2" customFormat="1" ht="60" customHeight="1">
      <c r="A86" s="20" t="s">
        <v>245</v>
      </c>
      <c r="B86" s="89">
        <v>200000</v>
      </c>
      <c r="C86" s="21"/>
      <c r="D86" s="93">
        <f t="shared" si="2"/>
        <v>0</v>
      </c>
      <c r="E86" s="50">
        <f t="shared" si="3"/>
        <v>0</v>
      </c>
      <c r="F86" s="46" t="s">
        <v>331</v>
      </c>
      <c r="G86" s="43"/>
      <c r="H86" s="62" t="s">
        <v>217</v>
      </c>
    </row>
    <row r="87" spans="1:8" s="2" customFormat="1" ht="60" customHeight="1">
      <c r="A87" s="33" t="s">
        <v>38</v>
      </c>
      <c r="B87" s="94">
        <f>SUM(B75:B86)</f>
        <v>3800000</v>
      </c>
      <c r="C87" s="94">
        <f>SUM(C75:C79)</f>
        <v>1289721</v>
      </c>
      <c r="D87" s="95">
        <f t="shared" si="2"/>
        <v>1289721</v>
      </c>
      <c r="E87" s="50">
        <f t="shared" si="3"/>
        <v>0.33940026315789473</v>
      </c>
      <c r="F87" s="20"/>
      <c r="G87" s="22"/>
      <c r="H87" s="22"/>
    </row>
    <row r="88" spans="1:8" s="32" customFormat="1" ht="60" customHeight="1">
      <c r="A88" s="112" t="s">
        <v>98</v>
      </c>
      <c r="B88" s="112"/>
      <c r="C88" s="112"/>
      <c r="D88" s="112"/>
      <c r="E88" s="112"/>
      <c r="F88" s="112"/>
      <c r="G88" s="112"/>
      <c r="H88" s="112"/>
    </row>
    <row r="89" spans="1:8" s="2" customFormat="1" ht="60" customHeight="1">
      <c r="A89" s="20" t="s">
        <v>37</v>
      </c>
      <c r="B89" s="89">
        <v>56490000</v>
      </c>
      <c r="C89" s="21">
        <v>8894565</v>
      </c>
      <c r="D89" s="21">
        <v>8894565</v>
      </c>
      <c r="E89" s="71">
        <f>D89/B89</f>
        <v>0.15745379713223578</v>
      </c>
      <c r="F89" s="46" t="s">
        <v>311</v>
      </c>
      <c r="G89" s="61" t="s">
        <v>219</v>
      </c>
      <c r="H89" s="36"/>
    </row>
    <row r="90" spans="1:8" s="2" customFormat="1" ht="60" customHeight="1">
      <c r="A90" s="20" t="s">
        <v>149</v>
      </c>
      <c r="B90" s="89"/>
      <c r="C90" s="21">
        <v>300000</v>
      </c>
      <c r="D90" s="93">
        <v>300000</v>
      </c>
      <c r="E90" s="71"/>
      <c r="F90" s="53" t="s">
        <v>103</v>
      </c>
      <c r="G90" s="43" t="s">
        <v>57</v>
      </c>
      <c r="H90" s="36"/>
    </row>
    <row r="91" spans="1:8" s="2" customFormat="1" ht="84.75" customHeight="1">
      <c r="A91" s="20" t="s">
        <v>150</v>
      </c>
      <c r="B91" s="89"/>
      <c r="C91" s="21">
        <v>920000</v>
      </c>
      <c r="D91" s="21">
        <v>920000</v>
      </c>
      <c r="E91" s="71"/>
      <c r="F91" s="46" t="s">
        <v>312</v>
      </c>
      <c r="G91" s="42" t="s">
        <v>45</v>
      </c>
      <c r="H91" s="36"/>
    </row>
    <row r="92" spans="1:8" s="2" customFormat="1" ht="63.75" customHeight="1">
      <c r="A92" s="20" t="s">
        <v>151</v>
      </c>
      <c r="B92" s="89"/>
      <c r="C92" s="21">
        <v>590523</v>
      </c>
      <c r="D92" s="93">
        <v>590523</v>
      </c>
      <c r="E92" s="71"/>
      <c r="F92" s="46" t="s">
        <v>312</v>
      </c>
      <c r="G92" s="42" t="s">
        <v>45</v>
      </c>
      <c r="H92" s="36"/>
    </row>
    <row r="93" spans="1:8" s="2" customFormat="1" ht="60" customHeight="1">
      <c r="A93" s="20" t="s">
        <v>152</v>
      </c>
      <c r="B93" s="89"/>
      <c r="C93" s="21"/>
      <c r="D93" s="93"/>
      <c r="E93" s="71"/>
      <c r="F93" s="46" t="s">
        <v>120</v>
      </c>
      <c r="G93" s="42" t="s">
        <v>45</v>
      </c>
      <c r="H93" s="36"/>
    </row>
    <row r="94" spans="1:8" s="2" customFormat="1" ht="60" customHeight="1">
      <c r="A94" s="20" t="s">
        <v>153</v>
      </c>
      <c r="B94" s="89"/>
      <c r="C94" s="21"/>
      <c r="D94" s="93"/>
      <c r="E94" s="71"/>
      <c r="F94" s="46" t="s">
        <v>119</v>
      </c>
      <c r="G94" s="43" t="s">
        <v>51</v>
      </c>
      <c r="H94" s="40" t="s">
        <v>70</v>
      </c>
    </row>
    <row r="95" spans="1:8" s="2" customFormat="1" ht="60" customHeight="1">
      <c r="A95" s="66" t="s">
        <v>306</v>
      </c>
      <c r="B95" s="91">
        <v>3838950</v>
      </c>
      <c r="C95" s="98">
        <v>418455</v>
      </c>
      <c r="D95" s="98">
        <v>418455</v>
      </c>
      <c r="E95" s="101">
        <f aca="true" t="shared" si="4" ref="E95:E101">D95/B95</f>
        <v>0.10900246161059665</v>
      </c>
      <c r="F95" s="100" t="s">
        <v>316</v>
      </c>
      <c r="G95" s="69"/>
      <c r="H95" s="70"/>
    </row>
    <row r="96" spans="1:8" s="2" customFormat="1" ht="69" customHeight="1">
      <c r="A96" s="60" t="s">
        <v>28</v>
      </c>
      <c r="B96" s="89">
        <v>970000</v>
      </c>
      <c r="C96" s="21"/>
      <c r="D96" s="93"/>
      <c r="E96" s="71">
        <f t="shared" si="4"/>
        <v>0</v>
      </c>
      <c r="F96" s="46" t="s">
        <v>316</v>
      </c>
      <c r="G96" s="43"/>
      <c r="H96" s="40"/>
    </row>
    <row r="97" spans="1:8" s="2" customFormat="1" ht="60" customHeight="1">
      <c r="A97" s="20" t="s">
        <v>246</v>
      </c>
      <c r="B97" s="89">
        <v>60000</v>
      </c>
      <c r="C97" s="21"/>
      <c r="D97" s="93"/>
      <c r="E97" s="71">
        <f t="shared" si="4"/>
        <v>0</v>
      </c>
      <c r="F97" s="46" t="s">
        <v>316</v>
      </c>
      <c r="G97" s="43"/>
      <c r="H97" s="40" t="s">
        <v>184</v>
      </c>
    </row>
    <row r="98" spans="1:8" s="2" customFormat="1" ht="65.25" customHeight="1">
      <c r="A98" s="20" t="s">
        <v>247</v>
      </c>
      <c r="B98" s="89">
        <v>60000</v>
      </c>
      <c r="C98" s="21"/>
      <c r="D98" s="93"/>
      <c r="E98" s="71">
        <f t="shared" si="4"/>
        <v>0</v>
      </c>
      <c r="F98" s="46" t="s">
        <v>316</v>
      </c>
      <c r="G98" s="43"/>
      <c r="H98" s="39" t="s">
        <v>178</v>
      </c>
    </row>
    <row r="99" spans="1:8" s="2" customFormat="1" ht="60" customHeight="1">
      <c r="A99" s="33" t="s">
        <v>38</v>
      </c>
      <c r="B99" s="94">
        <f>SUM(B89:B98)</f>
        <v>61418950</v>
      </c>
      <c r="C99" s="94">
        <f>SUM(C89:C98)</f>
        <v>11123543</v>
      </c>
      <c r="D99" s="95">
        <f>SUM(D89:D98)</f>
        <v>11123543</v>
      </c>
      <c r="E99" s="71">
        <f t="shared" si="4"/>
        <v>0.1811092993286274</v>
      </c>
      <c r="F99" s="20"/>
      <c r="G99" s="22"/>
      <c r="H99" s="36"/>
    </row>
    <row r="100" spans="1:8" s="2" customFormat="1" ht="49.5" customHeight="1">
      <c r="A100" s="113" t="s">
        <v>101</v>
      </c>
      <c r="B100" s="113"/>
      <c r="C100" s="113"/>
      <c r="D100" s="113"/>
      <c r="E100" s="113"/>
      <c r="F100" s="113"/>
      <c r="G100" s="113"/>
      <c r="H100" s="113"/>
    </row>
    <row r="101" spans="1:8" s="2" customFormat="1" ht="49.5" customHeight="1">
      <c r="A101" s="20" t="s">
        <v>310</v>
      </c>
      <c r="B101" s="89">
        <v>121572000</v>
      </c>
      <c r="C101" s="21">
        <v>20811046</v>
      </c>
      <c r="D101" s="93">
        <v>20811046</v>
      </c>
      <c r="E101" s="71">
        <f t="shared" si="4"/>
        <v>0.17118288750699173</v>
      </c>
      <c r="F101" s="46" t="s">
        <v>332</v>
      </c>
      <c r="G101" s="61" t="s">
        <v>218</v>
      </c>
      <c r="H101" s="36"/>
    </row>
    <row r="102" spans="1:8" s="2" customFormat="1" ht="78" customHeight="1">
      <c r="A102" s="24" t="s">
        <v>154</v>
      </c>
      <c r="B102" s="89"/>
      <c r="C102" s="21"/>
      <c r="D102" s="93"/>
      <c r="E102" s="50"/>
      <c r="F102" s="46" t="s">
        <v>104</v>
      </c>
      <c r="G102" s="42" t="s">
        <v>45</v>
      </c>
      <c r="H102" s="37"/>
    </row>
    <row r="103" spans="1:8" s="2" customFormat="1" ht="61.5" customHeight="1">
      <c r="A103" s="20" t="s">
        <v>256</v>
      </c>
      <c r="B103" s="89"/>
      <c r="C103" s="21">
        <v>60500</v>
      </c>
      <c r="D103" s="21">
        <v>60500</v>
      </c>
      <c r="E103" s="51"/>
      <c r="F103" s="46" t="s">
        <v>312</v>
      </c>
      <c r="G103" s="42" t="s">
        <v>45</v>
      </c>
      <c r="H103" s="39"/>
    </row>
    <row r="104" spans="1:8" s="2" customFormat="1" ht="61.5" customHeight="1">
      <c r="A104" s="20" t="s">
        <v>155</v>
      </c>
      <c r="B104" s="89"/>
      <c r="C104" s="90">
        <v>28263</v>
      </c>
      <c r="D104" s="90">
        <v>28263</v>
      </c>
      <c r="E104" s="25"/>
      <c r="F104" s="46" t="s">
        <v>312</v>
      </c>
      <c r="G104" s="42" t="s">
        <v>45</v>
      </c>
      <c r="H104" s="36"/>
    </row>
    <row r="105" spans="1:8" s="2" customFormat="1" ht="61.5" customHeight="1">
      <c r="A105" s="23" t="s">
        <v>156</v>
      </c>
      <c r="B105" s="76"/>
      <c r="C105" s="90">
        <v>183706</v>
      </c>
      <c r="D105" s="90">
        <v>183706</v>
      </c>
      <c r="E105" s="25"/>
      <c r="F105" s="53" t="s">
        <v>109</v>
      </c>
      <c r="G105" s="42" t="s">
        <v>45</v>
      </c>
      <c r="H105" s="41"/>
    </row>
    <row r="106" spans="1:8" s="2" customFormat="1" ht="61.5" customHeight="1">
      <c r="A106" s="23" t="s">
        <v>157</v>
      </c>
      <c r="B106" s="76"/>
      <c r="C106" s="90">
        <v>743339</v>
      </c>
      <c r="D106" s="90">
        <v>743339</v>
      </c>
      <c r="E106" s="25"/>
      <c r="F106" s="46" t="s">
        <v>312</v>
      </c>
      <c r="G106" s="42" t="s">
        <v>45</v>
      </c>
      <c r="H106" s="41"/>
    </row>
    <row r="107" spans="1:8" s="2" customFormat="1" ht="49.5" customHeight="1">
      <c r="A107" s="23" t="s">
        <v>158</v>
      </c>
      <c r="B107" s="76"/>
      <c r="C107" s="90">
        <v>55040</v>
      </c>
      <c r="D107" s="90">
        <v>55040</v>
      </c>
      <c r="E107" s="25"/>
      <c r="F107" s="53" t="s">
        <v>108</v>
      </c>
      <c r="G107" s="42" t="s">
        <v>45</v>
      </c>
      <c r="H107" s="41"/>
    </row>
    <row r="108" spans="1:8" s="2" customFormat="1" ht="49.5" customHeight="1">
      <c r="A108" s="23" t="s">
        <v>159</v>
      </c>
      <c r="B108" s="76"/>
      <c r="C108" s="90">
        <v>90000</v>
      </c>
      <c r="D108" s="90">
        <v>90000</v>
      </c>
      <c r="E108" s="25"/>
      <c r="F108" s="53" t="s">
        <v>105</v>
      </c>
      <c r="G108" s="45" t="s">
        <v>44</v>
      </c>
      <c r="H108" s="41"/>
    </row>
    <row r="109" spans="1:8" s="15" customFormat="1" ht="55.5" customHeight="1">
      <c r="A109" s="20" t="s">
        <v>160</v>
      </c>
      <c r="B109" s="89"/>
      <c r="C109" s="90">
        <v>6868</v>
      </c>
      <c r="D109" s="90">
        <v>6868</v>
      </c>
      <c r="E109" s="50"/>
      <c r="F109" s="46" t="s">
        <v>257</v>
      </c>
      <c r="G109" s="42" t="s">
        <v>45</v>
      </c>
      <c r="H109" s="36"/>
    </row>
    <row r="110" spans="1:8" s="15" customFormat="1" ht="55.5" customHeight="1">
      <c r="A110" s="52" t="s">
        <v>161</v>
      </c>
      <c r="B110" s="89"/>
      <c r="C110" s="21"/>
      <c r="D110" s="21"/>
      <c r="E110" s="50"/>
      <c r="F110" s="46" t="s">
        <v>333</v>
      </c>
      <c r="G110" s="42" t="s">
        <v>45</v>
      </c>
      <c r="H110" s="36"/>
    </row>
    <row r="111" spans="1:8" s="15" customFormat="1" ht="49.5" customHeight="1">
      <c r="A111" s="52" t="s">
        <v>162</v>
      </c>
      <c r="B111" s="89"/>
      <c r="C111" s="21"/>
      <c r="D111" s="21"/>
      <c r="E111" s="50"/>
      <c r="F111" s="46" t="s">
        <v>334</v>
      </c>
      <c r="G111" s="42" t="s">
        <v>45</v>
      </c>
      <c r="H111" s="36"/>
    </row>
    <row r="112" spans="1:8" s="15" customFormat="1" ht="57.75" customHeight="1">
      <c r="A112" s="52" t="s">
        <v>163</v>
      </c>
      <c r="B112" s="89"/>
      <c r="C112" s="90">
        <v>3794611</v>
      </c>
      <c r="D112" s="90">
        <v>3794611</v>
      </c>
      <c r="E112" s="50"/>
      <c r="F112" s="46" t="s">
        <v>335</v>
      </c>
      <c r="G112" s="42" t="s">
        <v>45</v>
      </c>
      <c r="H112" s="36"/>
    </row>
    <row r="113" spans="1:8" s="15" customFormat="1" ht="77.25" customHeight="1">
      <c r="A113" s="27" t="s">
        <v>260</v>
      </c>
      <c r="B113" s="76"/>
      <c r="C113" s="72"/>
      <c r="D113" s="88"/>
      <c r="E113" s="73"/>
      <c r="F113" s="53" t="s">
        <v>261</v>
      </c>
      <c r="G113" s="74" t="s">
        <v>252</v>
      </c>
      <c r="H113" s="41"/>
    </row>
    <row r="114" spans="1:8" s="15" customFormat="1" ht="80.25" customHeight="1">
      <c r="A114" s="52" t="s">
        <v>164</v>
      </c>
      <c r="B114" s="89"/>
      <c r="C114" s="21"/>
      <c r="D114" s="93"/>
      <c r="E114" s="50"/>
      <c r="F114" s="46" t="s">
        <v>258</v>
      </c>
      <c r="G114" s="42" t="s">
        <v>45</v>
      </c>
      <c r="H114" s="36"/>
    </row>
    <row r="115" spans="1:8" s="15" customFormat="1" ht="49.5" customHeight="1">
      <c r="A115" s="52" t="s">
        <v>165</v>
      </c>
      <c r="B115" s="89"/>
      <c r="C115" s="90">
        <v>900000</v>
      </c>
      <c r="D115" s="90">
        <v>900000</v>
      </c>
      <c r="E115" s="50"/>
      <c r="F115" s="46" t="s">
        <v>335</v>
      </c>
      <c r="G115" s="42" t="s">
        <v>45</v>
      </c>
      <c r="H115" s="40" t="s">
        <v>71</v>
      </c>
    </row>
    <row r="116" spans="1:8" s="15" customFormat="1" ht="49.5" customHeight="1">
      <c r="A116" s="52" t="s">
        <v>166</v>
      </c>
      <c r="B116" s="89"/>
      <c r="C116" s="90">
        <v>138000</v>
      </c>
      <c r="D116" s="90">
        <v>138000</v>
      </c>
      <c r="E116" s="50"/>
      <c r="F116" s="46" t="s">
        <v>335</v>
      </c>
      <c r="G116" s="42" t="s">
        <v>45</v>
      </c>
      <c r="H116" s="40" t="s">
        <v>72</v>
      </c>
    </row>
    <row r="117" spans="1:8" s="15" customFormat="1" ht="58.5" customHeight="1">
      <c r="A117" s="52" t="s">
        <v>167</v>
      </c>
      <c r="B117" s="89"/>
      <c r="C117" s="90">
        <v>643200</v>
      </c>
      <c r="D117" s="90">
        <v>643200</v>
      </c>
      <c r="E117" s="50"/>
      <c r="F117" s="46" t="s">
        <v>335</v>
      </c>
      <c r="G117" s="42" t="s">
        <v>45</v>
      </c>
      <c r="H117" s="40" t="s">
        <v>73</v>
      </c>
    </row>
    <row r="118" spans="1:8" s="15" customFormat="1" ht="83.25" customHeight="1">
      <c r="A118" s="20" t="s">
        <v>168</v>
      </c>
      <c r="B118" s="89"/>
      <c r="C118" s="90">
        <v>100000</v>
      </c>
      <c r="D118" s="90">
        <v>100000</v>
      </c>
      <c r="E118" s="50"/>
      <c r="F118" s="46" t="s">
        <v>335</v>
      </c>
      <c r="G118" s="42" t="s">
        <v>45</v>
      </c>
      <c r="H118" s="40" t="s">
        <v>74</v>
      </c>
    </row>
    <row r="119" spans="1:8" s="15" customFormat="1" ht="49.5" customHeight="1">
      <c r="A119" s="20" t="s">
        <v>169</v>
      </c>
      <c r="B119" s="89"/>
      <c r="C119" s="21"/>
      <c r="D119" s="93"/>
      <c r="E119" s="50"/>
      <c r="F119" s="46" t="s">
        <v>115</v>
      </c>
      <c r="G119" s="42" t="s">
        <v>45</v>
      </c>
      <c r="H119" s="40" t="s">
        <v>75</v>
      </c>
    </row>
    <row r="120" spans="1:8" s="15" customFormat="1" ht="76.5" customHeight="1">
      <c r="A120" s="20" t="s">
        <v>1</v>
      </c>
      <c r="B120" s="89"/>
      <c r="C120" s="90">
        <v>450000</v>
      </c>
      <c r="D120" s="90">
        <v>450000</v>
      </c>
      <c r="E120" s="50"/>
      <c r="F120" s="46" t="s">
        <v>335</v>
      </c>
      <c r="G120" s="42" t="s">
        <v>45</v>
      </c>
      <c r="H120" s="40" t="s">
        <v>76</v>
      </c>
    </row>
    <row r="121" spans="1:8" s="15" customFormat="1" ht="65.25" customHeight="1">
      <c r="A121" s="20" t="s">
        <v>2</v>
      </c>
      <c r="B121" s="89"/>
      <c r="C121" s="90">
        <v>240000</v>
      </c>
      <c r="D121" s="90">
        <v>240000</v>
      </c>
      <c r="E121" s="50"/>
      <c r="F121" s="46" t="s">
        <v>335</v>
      </c>
      <c r="G121" s="42" t="s">
        <v>45</v>
      </c>
      <c r="H121" s="40" t="s">
        <v>74</v>
      </c>
    </row>
    <row r="122" spans="1:8" s="15" customFormat="1" ht="49.5" customHeight="1">
      <c r="A122" s="20" t="s">
        <v>3</v>
      </c>
      <c r="B122" s="89"/>
      <c r="C122" s="90">
        <v>99400</v>
      </c>
      <c r="D122" s="90">
        <v>99400</v>
      </c>
      <c r="E122" s="51"/>
      <c r="F122" s="46" t="s">
        <v>335</v>
      </c>
      <c r="G122" s="43" t="s">
        <v>52</v>
      </c>
      <c r="H122" s="36"/>
    </row>
    <row r="123" spans="1:8" s="15" customFormat="1" ht="64.5" customHeight="1">
      <c r="A123" s="20" t="s">
        <v>4</v>
      </c>
      <c r="B123" s="89"/>
      <c r="C123" s="90">
        <v>15000</v>
      </c>
      <c r="D123" s="90">
        <v>15000</v>
      </c>
      <c r="E123" s="51"/>
      <c r="F123" s="46" t="s">
        <v>106</v>
      </c>
      <c r="G123" s="43" t="s">
        <v>53</v>
      </c>
      <c r="H123" s="36"/>
    </row>
    <row r="124" spans="1:8" s="15" customFormat="1" ht="60" customHeight="1">
      <c r="A124" s="20" t="s">
        <v>5</v>
      </c>
      <c r="B124" s="89"/>
      <c r="C124" s="90">
        <v>107640</v>
      </c>
      <c r="D124" s="90">
        <v>107640</v>
      </c>
      <c r="E124" s="51"/>
      <c r="F124" s="46" t="s">
        <v>335</v>
      </c>
      <c r="G124" s="43" t="s">
        <v>54</v>
      </c>
      <c r="H124" s="36"/>
    </row>
    <row r="125" spans="1:8" s="15" customFormat="1" ht="64.5" customHeight="1">
      <c r="A125" s="20" t="s">
        <v>6</v>
      </c>
      <c r="B125" s="89"/>
      <c r="C125" s="21"/>
      <c r="D125" s="93"/>
      <c r="E125" s="51"/>
      <c r="F125" s="46" t="s">
        <v>115</v>
      </c>
      <c r="G125" s="43" t="s">
        <v>55</v>
      </c>
      <c r="H125" s="39" t="s">
        <v>84</v>
      </c>
    </row>
    <row r="126" spans="1:8" s="15" customFormat="1" ht="64.5" customHeight="1">
      <c r="A126" s="20" t="s">
        <v>7</v>
      </c>
      <c r="B126" s="89">
        <v>90000</v>
      </c>
      <c r="C126" s="21"/>
      <c r="D126" s="93"/>
      <c r="E126" s="50">
        <f>D126/B126</f>
        <v>0</v>
      </c>
      <c r="F126" s="46" t="s">
        <v>336</v>
      </c>
      <c r="G126" s="43"/>
      <c r="H126" s="39"/>
    </row>
    <row r="127" spans="1:8" s="15" customFormat="1" ht="64.5" customHeight="1">
      <c r="A127" s="20" t="s">
        <v>8</v>
      </c>
      <c r="B127" s="89">
        <v>1600000</v>
      </c>
      <c r="C127" s="21"/>
      <c r="D127" s="93"/>
      <c r="E127" s="50">
        <f aca="true" t="shared" si="5" ref="E127:E152">D127/B127</f>
        <v>0</v>
      </c>
      <c r="F127" s="46" t="s">
        <v>255</v>
      </c>
      <c r="G127" s="43"/>
      <c r="H127" s="39"/>
    </row>
    <row r="128" spans="1:8" s="15" customFormat="1" ht="64.5" customHeight="1">
      <c r="A128" s="58" t="s">
        <v>9</v>
      </c>
      <c r="B128" s="89">
        <v>50400</v>
      </c>
      <c r="C128" s="21"/>
      <c r="D128" s="93"/>
      <c r="E128" s="50">
        <f t="shared" si="5"/>
        <v>0</v>
      </c>
      <c r="F128" s="46" t="s">
        <v>259</v>
      </c>
      <c r="G128" s="43"/>
      <c r="H128" s="39"/>
    </row>
    <row r="129" spans="1:8" s="15" customFormat="1" ht="64.5" customHeight="1">
      <c r="A129" s="23" t="s">
        <v>293</v>
      </c>
      <c r="B129" s="76">
        <v>1015680</v>
      </c>
      <c r="C129" s="72"/>
      <c r="D129" s="88"/>
      <c r="E129" s="73">
        <f t="shared" si="5"/>
        <v>0</v>
      </c>
      <c r="F129" s="53" t="s">
        <v>255</v>
      </c>
      <c r="G129" s="69"/>
      <c r="H129" s="68"/>
    </row>
    <row r="130" spans="1:8" s="15" customFormat="1" ht="64.5" customHeight="1">
      <c r="A130" s="60" t="s">
        <v>294</v>
      </c>
      <c r="B130" s="76">
        <v>400000</v>
      </c>
      <c r="C130" s="72"/>
      <c r="D130" s="88"/>
      <c r="E130" s="73">
        <f t="shared" si="5"/>
        <v>0</v>
      </c>
      <c r="F130" s="53" t="s">
        <v>337</v>
      </c>
      <c r="G130" s="43"/>
      <c r="H130" s="39"/>
    </row>
    <row r="131" spans="1:8" s="15" customFormat="1" ht="64.5" customHeight="1">
      <c r="A131" s="23" t="s">
        <v>295</v>
      </c>
      <c r="B131" s="76">
        <v>420500</v>
      </c>
      <c r="C131" s="72"/>
      <c r="D131" s="88"/>
      <c r="E131" s="73">
        <f t="shared" si="5"/>
        <v>0</v>
      </c>
      <c r="F131" s="53" t="s">
        <v>338</v>
      </c>
      <c r="G131" s="69"/>
      <c r="H131" s="68"/>
    </row>
    <row r="132" spans="1:8" s="15" customFormat="1" ht="64.5" customHeight="1">
      <c r="A132" s="23" t="s">
        <v>296</v>
      </c>
      <c r="B132" s="76">
        <v>500000</v>
      </c>
      <c r="C132" s="72"/>
      <c r="D132" s="88"/>
      <c r="E132" s="73">
        <f t="shared" si="5"/>
        <v>0</v>
      </c>
      <c r="F132" s="53" t="s">
        <v>338</v>
      </c>
      <c r="G132" s="69"/>
      <c r="H132" s="68"/>
    </row>
    <row r="133" spans="1:8" s="15" customFormat="1" ht="64.5" customHeight="1">
      <c r="A133" s="23" t="s">
        <v>297</v>
      </c>
      <c r="B133" s="76">
        <v>360000</v>
      </c>
      <c r="C133" s="72"/>
      <c r="D133" s="88"/>
      <c r="E133" s="73">
        <f t="shared" si="5"/>
        <v>0</v>
      </c>
      <c r="F133" s="53" t="s">
        <v>255</v>
      </c>
      <c r="G133" s="69"/>
      <c r="H133" s="68"/>
    </row>
    <row r="134" spans="1:8" s="15" customFormat="1" ht="64.5" customHeight="1">
      <c r="A134" s="97" t="s">
        <v>305</v>
      </c>
      <c r="B134" s="91">
        <v>6770000</v>
      </c>
      <c r="C134" s="98"/>
      <c r="D134" s="99"/>
      <c r="E134" s="67">
        <f t="shared" si="5"/>
        <v>0</v>
      </c>
      <c r="F134" s="100" t="s">
        <v>339</v>
      </c>
      <c r="G134" s="69"/>
      <c r="H134" s="68"/>
    </row>
    <row r="135" spans="1:8" s="15" customFormat="1" ht="64.5" customHeight="1">
      <c r="A135" s="23" t="s">
        <v>298</v>
      </c>
      <c r="B135" s="76">
        <v>950000</v>
      </c>
      <c r="C135" s="72"/>
      <c r="D135" s="88"/>
      <c r="E135" s="73">
        <f t="shared" si="5"/>
        <v>0</v>
      </c>
      <c r="F135" s="53" t="s">
        <v>340</v>
      </c>
      <c r="G135" s="43"/>
      <c r="H135" s="39" t="s">
        <v>205</v>
      </c>
    </row>
    <row r="136" spans="1:8" s="15" customFormat="1" ht="64.5" customHeight="1">
      <c r="A136" s="23" t="s">
        <v>299</v>
      </c>
      <c r="B136" s="76">
        <v>57300</v>
      </c>
      <c r="C136" s="72"/>
      <c r="D136" s="88"/>
      <c r="E136" s="73">
        <f t="shared" si="5"/>
        <v>0</v>
      </c>
      <c r="F136" s="53" t="s">
        <v>255</v>
      </c>
      <c r="G136" s="43"/>
      <c r="H136" s="39" t="s">
        <v>206</v>
      </c>
    </row>
    <row r="137" spans="1:8" s="15" customFormat="1" ht="64.5" customHeight="1">
      <c r="A137" s="23" t="s">
        <v>300</v>
      </c>
      <c r="B137" s="76">
        <v>71100</v>
      </c>
      <c r="C137" s="72"/>
      <c r="D137" s="88"/>
      <c r="E137" s="73">
        <f t="shared" si="5"/>
        <v>0</v>
      </c>
      <c r="F137" s="53" t="s">
        <v>341</v>
      </c>
      <c r="G137" s="43"/>
      <c r="H137" s="39" t="s">
        <v>173</v>
      </c>
    </row>
    <row r="138" spans="1:8" s="15" customFormat="1" ht="84.75" customHeight="1">
      <c r="A138" s="23" t="s">
        <v>301</v>
      </c>
      <c r="B138" s="76">
        <v>62500</v>
      </c>
      <c r="C138" s="72"/>
      <c r="D138" s="88"/>
      <c r="E138" s="73">
        <f t="shared" si="5"/>
        <v>0</v>
      </c>
      <c r="F138" s="53" t="s">
        <v>255</v>
      </c>
      <c r="G138" s="43"/>
      <c r="H138" s="39" t="s">
        <v>207</v>
      </c>
    </row>
    <row r="139" spans="1:8" s="15" customFormat="1" ht="69" customHeight="1">
      <c r="A139" s="20" t="s">
        <v>10</v>
      </c>
      <c r="B139" s="89">
        <v>54500</v>
      </c>
      <c r="C139" s="21"/>
      <c r="D139" s="93"/>
      <c r="E139" s="50">
        <f t="shared" si="5"/>
        <v>0</v>
      </c>
      <c r="F139" s="53" t="s">
        <v>255</v>
      </c>
      <c r="G139" s="43"/>
      <c r="H139" s="39" t="s">
        <v>208</v>
      </c>
    </row>
    <row r="140" spans="1:8" s="15" customFormat="1" ht="64.5" customHeight="1">
      <c r="A140" s="20" t="s">
        <v>11</v>
      </c>
      <c r="B140" s="89">
        <v>83000</v>
      </c>
      <c r="C140" s="21"/>
      <c r="D140" s="93"/>
      <c r="E140" s="50">
        <f t="shared" si="5"/>
        <v>0</v>
      </c>
      <c r="F140" s="53" t="s">
        <v>255</v>
      </c>
      <c r="G140" s="43"/>
      <c r="H140" s="39" t="s">
        <v>209</v>
      </c>
    </row>
    <row r="141" spans="1:8" s="15" customFormat="1" ht="64.5" customHeight="1">
      <c r="A141" s="20" t="s">
        <v>12</v>
      </c>
      <c r="B141" s="21">
        <v>350100</v>
      </c>
      <c r="C141" s="21"/>
      <c r="D141" s="93"/>
      <c r="E141" s="50">
        <f t="shared" si="5"/>
        <v>0</v>
      </c>
      <c r="F141" s="53" t="s">
        <v>255</v>
      </c>
      <c r="G141" s="43"/>
      <c r="H141" s="39" t="s">
        <v>210</v>
      </c>
    </row>
    <row r="142" spans="1:8" s="15" customFormat="1" ht="64.5" customHeight="1">
      <c r="A142" s="20" t="s">
        <v>13</v>
      </c>
      <c r="B142" s="89">
        <v>63200</v>
      </c>
      <c r="C142" s="21"/>
      <c r="D142" s="93"/>
      <c r="E142" s="50">
        <f t="shared" si="5"/>
        <v>0</v>
      </c>
      <c r="F142" s="53" t="s">
        <v>255</v>
      </c>
      <c r="G142" s="43"/>
      <c r="H142" s="39" t="s">
        <v>211</v>
      </c>
    </row>
    <row r="143" spans="1:8" s="15" customFormat="1" ht="64.5" customHeight="1">
      <c r="A143" s="20" t="s">
        <v>14</v>
      </c>
      <c r="B143" s="89">
        <v>800000</v>
      </c>
      <c r="C143" s="21"/>
      <c r="D143" s="93"/>
      <c r="E143" s="50">
        <f t="shared" si="5"/>
        <v>0</v>
      </c>
      <c r="F143" s="46" t="s">
        <v>342</v>
      </c>
      <c r="G143" s="43"/>
      <c r="H143" s="39" t="s">
        <v>212</v>
      </c>
    </row>
    <row r="144" spans="1:8" s="15" customFormat="1" ht="64.5" customHeight="1">
      <c r="A144" s="20" t="s">
        <v>15</v>
      </c>
      <c r="B144" s="89">
        <v>232540</v>
      </c>
      <c r="C144" s="21"/>
      <c r="D144" s="93"/>
      <c r="E144" s="50">
        <f t="shared" si="5"/>
        <v>0</v>
      </c>
      <c r="F144" s="53" t="s">
        <v>255</v>
      </c>
      <c r="G144" s="43"/>
      <c r="H144" s="39" t="s">
        <v>213</v>
      </c>
    </row>
    <row r="145" spans="1:8" s="15" customFormat="1" ht="64.5" customHeight="1">
      <c r="A145" s="20" t="s">
        <v>16</v>
      </c>
      <c r="B145" s="89">
        <v>200000</v>
      </c>
      <c r="C145" s="21"/>
      <c r="D145" s="93"/>
      <c r="E145" s="50">
        <f t="shared" si="5"/>
        <v>0</v>
      </c>
      <c r="F145" s="53" t="s">
        <v>255</v>
      </c>
      <c r="G145" s="43"/>
      <c r="H145" s="39" t="s">
        <v>213</v>
      </c>
    </row>
    <row r="146" spans="1:8" s="15" customFormat="1" ht="64.5" customHeight="1">
      <c r="A146" s="20" t="s">
        <v>17</v>
      </c>
      <c r="B146" s="89">
        <v>218000</v>
      </c>
      <c r="C146" s="21"/>
      <c r="D146" s="93"/>
      <c r="E146" s="50">
        <f t="shared" si="5"/>
        <v>0</v>
      </c>
      <c r="F146" s="53" t="s">
        <v>255</v>
      </c>
      <c r="G146" s="43"/>
      <c r="H146" s="39" t="s">
        <v>209</v>
      </c>
    </row>
    <row r="147" spans="1:8" s="15" customFormat="1" ht="64.5" customHeight="1">
      <c r="A147" s="20" t="s">
        <v>18</v>
      </c>
      <c r="B147" s="89">
        <v>100000</v>
      </c>
      <c r="C147" s="21"/>
      <c r="D147" s="93"/>
      <c r="E147" s="50">
        <f t="shared" si="5"/>
        <v>0</v>
      </c>
      <c r="F147" s="53" t="s">
        <v>255</v>
      </c>
      <c r="G147" s="43"/>
      <c r="H147" s="39" t="s">
        <v>212</v>
      </c>
    </row>
    <row r="148" spans="1:8" s="15" customFormat="1" ht="64.5" customHeight="1">
      <c r="A148" s="58" t="s">
        <v>19</v>
      </c>
      <c r="B148" s="89">
        <v>117900</v>
      </c>
      <c r="C148" s="21"/>
      <c r="D148" s="93"/>
      <c r="E148" s="50">
        <f t="shared" si="5"/>
        <v>0</v>
      </c>
      <c r="F148" s="53" t="s">
        <v>255</v>
      </c>
      <c r="G148" s="43"/>
      <c r="H148" s="39" t="s">
        <v>212</v>
      </c>
    </row>
    <row r="149" spans="1:8" s="15" customFormat="1" ht="64.5" customHeight="1">
      <c r="A149" s="20" t="s">
        <v>20</v>
      </c>
      <c r="B149" s="89">
        <v>168600</v>
      </c>
      <c r="C149" s="21"/>
      <c r="D149" s="93"/>
      <c r="E149" s="50">
        <f t="shared" si="5"/>
        <v>0</v>
      </c>
      <c r="F149" s="53" t="s">
        <v>255</v>
      </c>
      <c r="G149" s="43"/>
      <c r="H149" s="39" t="s">
        <v>208</v>
      </c>
    </row>
    <row r="150" spans="1:8" s="15" customFormat="1" ht="64.5" customHeight="1">
      <c r="A150" s="20" t="s">
        <v>21</v>
      </c>
      <c r="B150" s="89">
        <v>177000</v>
      </c>
      <c r="C150" s="21"/>
      <c r="D150" s="93"/>
      <c r="E150" s="50">
        <f t="shared" si="5"/>
        <v>0</v>
      </c>
      <c r="F150" s="53" t="s">
        <v>255</v>
      </c>
      <c r="G150" s="43"/>
      <c r="H150" s="39" t="s">
        <v>214</v>
      </c>
    </row>
    <row r="151" spans="1:8" s="15" customFormat="1" ht="64.5" customHeight="1">
      <c r="A151" s="20" t="s">
        <v>22</v>
      </c>
      <c r="B151" s="89">
        <v>240000</v>
      </c>
      <c r="C151" s="21"/>
      <c r="D151" s="93"/>
      <c r="E151" s="50">
        <f t="shared" si="5"/>
        <v>0</v>
      </c>
      <c r="F151" s="53" t="s">
        <v>255</v>
      </c>
      <c r="G151" s="43"/>
      <c r="H151" s="39" t="s">
        <v>208</v>
      </c>
    </row>
    <row r="152" spans="1:8" s="2" customFormat="1" ht="64.5" customHeight="1">
      <c r="A152" s="26" t="s">
        <v>38</v>
      </c>
      <c r="B152" s="21">
        <f>SUM(B101:B151)</f>
        <v>136724320</v>
      </c>
      <c r="C152" s="21">
        <f>SUM(C101:C151)</f>
        <v>28466613</v>
      </c>
      <c r="D152" s="93">
        <f>SUM(D101:D151)</f>
        <v>28466613</v>
      </c>
      <c r="E152" s="50">
        <f t="shared" si="5"/>
        <v>0.20820445843138952</v>
      </c>
      <c r="F152" s="20"/>
      <c r="G152" s="22"/>
      <c r="H152" s="22"/>
    </row>
    <row r="153" spans="1:8" s="31" customFormat="1" ht="64.5" customHeight="1">
      <c r="A153" s="112" t="s">
        <v>99</v>
      </c>
      <c r="B153" s="112"/>
      <c r="C153" s="112"/>
      <c r="D153" s="112"/>
      <c r="E153" s="112"/>
      <c r="F153" s="112"/>
      <c r="G153" s="112"/>
      <c r="H153" s="112"/>
    </row>
    <row r="154" spans="1:8" s="15" customFormat="1" ht="55.5" customHeight="1">
      <c r="A154" s="20" t="s">
        <v>43</v>
      </c>
      <c r="B154" s="96" t="s">
        <v>36</v>
      </c>
      <c r="C154" s="90">
        <v>17330</v>
      </c>
      <c r="D154" s="90">
        <v>17330</v>
      </c>
      <c r="E154" s="25"/>
      <c r="F154" s="46" t="s">
        <v>343</v>
      </c>
      <c r="G154" s="43" t="s">
        <v>56</v>
      </c>
      <c r="H154" s="36"/>
    </row>
    <row r="155" spans="1:8" s="15" customFormat="1" ht="60" customHeight="1">
      <c r="A155" s="27" t="s">
        <v>170</v>
      </c>
      <c r="B155" s="89"/>
      <c r="C155" s="90">
        <v>509740</v>
      </c>
      <c r="D155" s="90">
        <v>509740</v>
      </c>
      <c r="F155" s="55" t="s">
        <v>344</v>
      </c>
      <c r="G155" s="42" t="s">
        <v>45</v>
      </c>
      <c r="H155" s="40" t="s">
        <v>77</v>
      </c>
    </row>
    <row r="156" spans="1:8" s="15" customFormat="1" ht="64.5" customHeight="1">
      <c r="A156" s="27" t="s">
        <v>171</v>
      </c>
      <c r="B156" s="89"/>
      <c r="C156" s="90">
        <v>174600</v>
      </c>
      <c r="D156" s="90">
        <v>174600</v>
      </c>
      <c r="E156" s="50"/>
      <c r="F156" s="46" t="s">
        <v>114</v>
      </c>
      <c r="G156" s="42" t="s">
        <v>45</v>
      </c>
      <c r="H156" s="40" t="s">
        <v>66</v>
      </c>
    </row>
    <row r="157" spans="1:8" s="15" customFormat="1" ht="64.5" customHeight="1">
      <c r="A157" s="27" t="s">
        <v>172</v>
      </c>
      <c r="B157" s="89"/>
      <c r="C157" s="90">
        <v>927582</v>
      </c>
      <c r="D157" s="90">
        <v>927582</v>
      </c>
      <c r="E157" s="50"/>
      <c r="F157" s="46" t="s">
        <v>345</v>
      </c>
      <c r="G157" s="42" t="s">
        <v>45</v>
      </c>
      <c r="H157" s="37"/>
    </row>
    <row r="158" spans="1:8" s="15" customFormat="1" ht="64.5" customHeight="1">
      <c r="A158" s="27" t="s">
        <v>266</v>
      </c>
      <c r="B158" s="76">
        <v>81690</v>
      </c>
      <c r="C158" s="72"/>
      <c r="D158" s="72"/>
      <c r="E158" s="73">
        <f>D158/B158</f>
        <v>0</v>
      </c>
      <c r="F158" s="53" t="s">
        <v>346</v>
      </c>
      <c r="G158" s="64"/>
      <c r="H158" s="79" t="s">
        <v>183</v>
      </c>
    </row>
    <row r="159" spans="1:8" s="15" customFormat="1" ht="64.5" customHeight="1">
      <c r="A159" s="60" t="s">
        <v>267</v>
      </c>
      <c r="B159" s="76">
        <v>50000</v>
      </c>
      <c r="C159" s="72"/>
      <c r="D159" s="88"/>
      <c r="E159" s="73">
        <f aca="true" t="shared" si="6" ref="E159:E177">D159/B159</f>
        <v>0</v>
      </c>
      <c r="F159" s="53" t="s">
        <v>346</v>
      </c>
      <c r="G159" s="64"/>
      <c r="H159" s="57" t="s">
        <v>175</v>
      </c>
    </row>
    <row r="160" spans="1:8" s="15" customFormat="1" ht="73.5" customHeight="1">
      <c r="A160" s="60" t="s">
        <v>268</v>
      </c>
      <c r="B160" s="76">
        <v>50000</v>
      </c>
      <c r="C160" s="72"/>
      <c r="D160" s="88"/>
      <c r="E160" s="73">
        <f t="shared" si="6"/>
        <v>0</v>
      </c>
      <c r="F160" s="53" t="s">
        <v>255</v>
      </c>
      <c r="G160" s="64"/>
      <c r="H160" s="57" t="s">
        <v>175</v>
      </c>
    </row>
    <row r="161" spans="1:8" s="15" customFormat="1" ht="64.5" customHeight="1">
      <c r="A161" s="60" t="s">
        <v>269</v>
      </c>
      <c r="B161" s="76">
        <v>468000</v>
      </c>
      <c r="C161" s="72"/>
      <c r="D161" s="88"/>
      <c r="E161" s="73">
        <f t="shared" si="6"/>
        <v>0</v>
      </c>
      <c r="F161" s="53" t="s">
        <v>255</v>
      </c>
      <c r="G161" s="64"/>
      <c r="H161" s="57" t="s">
        <v>176</v>
      </c>
    </row>
    <row r="162" spans="1:8" s="15" customFormat="1" ht="64.5" customHeight="1">
      <c r="A162" s="60" t="s">
        <v>270</v>
      </c>
      <c r="B162" s="76">
        <v>674940</v>
      </c>
      <c r="C162" s="72"/>
      <c r="D162" s="88"/>
      <c r="E162" s="73">
        <f t="shared" si="6"/>
        <v>0</v>
      </c>
      <c r="F162" s="53" t="s">
        <v>255</v>
      </c>
      <c r="G162" s="64"/>
      <c r="H162" s="57" t="s">
        <v>177</v>
      </c>
    </row>
    <row r="163" spans="1:8" s="15" customFormat="1" ht="64.5" customHeight="1">
      <c r="A163" s="60" t="s">
        <v>271</v>
      </c>
      <c r="B163" s="76">
        <v>111300</v>
      </c>
      <c r="C163" s="72"/>
      <c r="D163" s="88"/>
      <c r="E163" s="73">
        <f t="shared" si="6"/>
        <v>0</v>
      </c>
      <c r="F163" s="53" t="s">
        <v>255</v>
      </c>
      <c r="G163" s="64"/>
      <c r="H163" s="57" t="s">
        <v>178</v>
      </c>
    </row>
    <row r="164" spans="1:8" s="15" customFormat="1" ht="64.5" customHeight="1">
      <c r="A164" s="60" t="s">
        <v>272</v>
      </c>
      <c r="B164" s="76">
        <v>122400</v>
      </c>
      <c r="C164" s="72"/>
      <c r="D164" s="88"/>
      <c r="E164" s="73">
        <f t="shared" si="6"/>
        <v>0</v>
      </c>
      <c r="F164" s="53" t="s">
        <v>347</v>
      </c>
      <c r="G164" s="64"/>
      <c r="H164" s="57" t="s">
        <v>179</v>
      </c>
    </row>
    <row r="165" spans="1:8" s="15" customFormat="1" ht="64.5" customHeight="1">
      <c r="A165" s="60" t="s">
        <v>273</v>
      </c>
      <c r="B165" s="76">
        <v>236000</v>
      </c>
      <c r="C165" s="72"/>
      <c r="D165" s="88"/>
      <c r="E165" s="73">
        <f t="shared" si="6"/>
        <v>0</v>
      </c>
      <c r="F165" s="53" t="s">
        <v>349</v>
      </c>
      <c r="G165" s="64"/>
      <c r="H165" s="80" t="s">
        <v>174</v>
      </c>
    </row>
    <row r="166" spans="1:8" s="15" customFormat="1" ht="64.5" customHeight="1">
      <c r="A166" s="60" t="s">
        <v>274</v>
      </c>
      <c r="B166" s="76">
        <v>142800</v>
      </c>
      <c r="C166" s="72"/>
      <c r="D166" s="88"/>
      <c r="E166" s="73">
        <f t="shared" si="6"/>
        <v>0</v>
      </c>
      <c r="F166" s="53" t="s">
        <v>348</v>
      </c>
      <c r="G166" s="64"/>
      <c r="H166" s="57" t="s">
        <v>180</v>
      </c>
    </row>
    <row r="167" spans="1:8" s="15" customFormat="1" ht="64.5" customHeight="1">
      <c r="A167" s="60" t="s">
        <v>275</v>
      </c>
      <c r="B167" s="72">
        <v>124800</v>
      </c>
      <c r="C167" s="72"/>
      <c r="D167" s="88"/>
      <c r="E167" s="73">
        <f t="shared" si="6"/>
        <v>0</v>
      </c>
      <c r="F167" s="53" t="s">
        <v>347</v>
      </c>
      <c r="G167" s="64"/>
      <c r="H167" s="57" t="s">
        <v>178</v>
      </c>
    </row>
    <row r="168" spans="1:8" s="15" customFormat="1" ht="53.25" customHeight="1">
      <c r="A168" s="60" t="s">
        <v>276</v>
      </c>
      <c r="B168" s="72">
        <v>68500</v>
      </c>
      <c r="C168" s="72"/>
      <c r="D168" s="88"/>
      <c r="E168" s="73">
        <f t="shared" si="6"/>
        <v>0</v>
      </c>
      <c r="F168" s="53" t="s">
        <v>347</v>
      </c>
      <c r="G168" s="64"/>
      <c r="H168" s="57" t="s">
        <v>181</v>
      </c>
    </row>
    <row r="169" spans="1:8" s="15" customFormat="1" ht="64.5" customHeight="1">
      <c r="A169" s="60" t="s">
        <v>277</v>
      </c>
      <c r="B169" s="72">
        <v>33100</v>
      </c>
      <c r="C169" s="72"/>
      <c r="D169" s="88"/>
      <c r="E169" s="73">
        <f t="shared" si="6"/>
        <v>0</v>
      </c>
      <c r="F169" s="53" t="s">
        <v>347</v>
      </c>
      <c r="G169" s="64"/>
      <c r="H169" s="57" t="s">
        <v>181</v>
      </c>
    </row>
    <row r="170" spans="1:8" s="15" customFormat="1" ht="60.75" customHeight="1">
      <c r="A170" s="97" t="s">
        <v>278</v>
      </c>
      <c r="B170" s="98">
        <v>1132700</v>
      </c>
      <c r="C170" s="98"/>
      <c r="D170" s="99"/>
      <c r="E170" s="67">
        <f t="shared" si="6"/>
        <v>0</v>
      </c>
      <c r="F170" s="53" t="s">
        <v>347</v>
      </c>
      <c r="G170" s="64"/>
      <c r="H170" s="68" t="s">
        <v>182</v>
      </c>
    </row>
    <row r="171" spans="1:8" s="15" customFormat="1" ht="64.5" customHeight="1">
      <c r="A171" s="60" t="s">
        <v>279</v>
      </c>
      <c r="B171" s="72">
        <v>153040</v>
      </c>
      <c r="C171" s="72"/>
      <c r="D171" s="88"/>
      <c r="E171" s="73">
        <f t="shared" si="6"/>
        <v>0</v>
      </c>
      <c r="F171" s="53" t="s">
        <v>348</v>
      </c>
      <c r="G171" s="64"/>
      <c r="H171" s="57" t="s">
        <v>183</v>
      </c>
    </row>
    <row r="172" spans="1:8" s="15" customFormat="1" ht="64.5" customHeight="1">
      <c r="A172" s="60" t="s">
        <v>280</v>
      </c>
      <c r="B172" s="72">
        <v>160000</v>
      </c>
      <c r="C172" s="72"/>
      <c r="D172" s="88"/>
      <c r="E172" s="73">
        <f t="shared" si="6"/>
        <v>0</v>
      </c>
      <c r="F172" s="53" t="s">
        <v>350</v>
      </c>
      <c r="G172" s="64"/>
      <c r="H172" s="57"/>
    </row>
    <row r="173" spans="1:8" s="15" customFormat="1" ht="64.5" customHeight="1">
      <c r="A173" s="60" t="s">
        <v>281</v>
      </c>
      <c r="B173" s="72">
        <v>220000</v>
      </c>
      <c r="C173" s="72">
        <v>6000</v>
      </c>
      <c r="D173" s="88">
        <v>6000</v>
      </c>
      <c r="E173" s="73">
        <f t="shared" si="6"/>
        <v>0.02727272727272727</v>
      </c>
      <c r="F173" s="53" t="s">
        <v>255</v>
      </c>
      <c r="G173" s="64"/>
      <c r="H173" s="57"/>
    </row>
    <row r="174" spans="1:8" s="15" customFormat="1" ht="64.5" customHeight="1">
      <c r="A174" s="60" t="s">
        <v>282</v>
      </c>
      <c r="B174" s="72">
        <v>200000</v>
      </c>
      <c r="C174" s="72"/>
      <c r="D174" s="88"/>
      <c r="E174" s="73">
        <f t="shared" si="6"/>
        <v>0</v>
      </c>
      <c r="F174" s="53" t="s">
        <v>255</v>
      </c>
      <c r="G174" s="64"/>
      <c r="H174" s="57" t="s">
        <v>283</v>
      </c>
    </row>
    <row r="175" spans="1:8" s="15" customFormat="1" ht="47.25" customHeight="1">
      <c r="A175" s="60" t="s">
        <v>284</v>
      </c>
      <c r="B175" s="72">
        <v>900000</v>
      </c>
      <c r="C175" s="72"/>
      <c r="D175" s="88"/>
      <c r="E175" s="73">
        <f t="shared" si="6"/>
        <v>0</v>
      </c>
      <c r="F175" s="53" t="s">
        <v>338</v>
      </c>
      <c r="G175" s="64"/>
      <c r="H175" s="57"/>
    </row>
    <row r="176" spans="1:8" s="15" customFormat="1" ht="64.5" customHeight="1">
      <c r="A176" s="60" t="s">
        <v>285</v>
      </c>
      <c r="B176" s="72">
        <v>530000</v>
      </c>
      <c r="C176" s="72"/>
      <c r="D176" s="88"/>
      <c r="E176" s="73">
        <f t="shared" si="6"/>
        <v>0</v>
      </c>
      <c r="F176" s="53" t="s">
        <v>351</v>
      </c>
      <c r="G176" s="64"/>
      <c r="H176" s="57" t="s">
        <v>286</v>
      </c>
    </row>
    <row r="177" spans="1:8" s="15" customFormat="1" ht="85.5" customHeight="1">
      <c r="A177" s="60" t="s">
        <v>287</v>
      </c>
      <c r="B177" s="72">
        <v>600000</v>
      </c>
      <c r="C177" s="72"/>
      <c r="D177" s="88"/>
      <c r="E177" s="73">
        <f t="shared" si="6"/>
        <v>0</v>
      </c>
      <c r="F177" s="53" t="s">
        <v>255</v>
      </c>
      <c r="G177" s="64"/>
      <c r="H177" s="57"/>
    </row>
    <row r="178" spans="1:8" s="15" customFormat="1" ht="51" customHeight="1">
      <c r="A178" s="27" t="s">
        <v>0</v>
      </c>
      <c r="B178" s="21">
        <v>3278385</v>
      </c>
      <c r="C178" s="21"/>
      <c r="D178" s="93"/>
      <c r="E178" s="25"/>
      <c r="F178" s="46"/>
      <c r="G178" s="44"/>
      <c r="H178" s="37"/>
    </row>
    <row r="179" spans="1:8" s="2" customFormat="1" ht="64.5" customHeight="1">
      <c r="A179" s="35" t="s">
        <v>38</v>
      </c>
      <c r="B179" s="94">
        <f>SUM(B154:B178)</f>
        <v>9337655</v>
      </c>
      <c r="C179" s="94">
        <f>SUM(C154:C178)</f>
        <v>1635252</v>
      </c>
      <c r="D179" s="95">
        <f>SUM(D154:D178)</f>
        <v>1635252</v>
      </c>
      <c r="E179" s="50">
        <f>D179/B179</f>
        <v>0.1751244825387102</v>
      </c>
      <c r="F179" s="20"/>
      <c r="G179" s="22"/>
      <c r="H179" s="36"/>
    </row>
    <row r="180" spans="1:8" s="2" customFormat="1" ht="30" customHeight="1">
      <c r="A180" s="118" t="s">
        <v>100</v>
      </c>
      <c r="B180" s="119">
        <f>SUM(B179+B152+B99+B87+B73+B38)</f>
        <v>222577000</v>
      </c>
      <c r="C180" s="119">
        <f>SUM(C179+C152+C99+C87+C73+C38)</f>
        <v>46734953</v>
      </c>
      <c r="D180" s="94">
        <f>SUM(D38,D73,D87,D99,D152,D179)</f>
        <v>46734953</v>
      </c>
      <c r="E180" s="22"/>
      <c r="F180" s="20"/>
      <c r="G180" s="22"/>
      <c r="H180" s="22"/>
    </row>
    <row r="181" spans="1:8" s="2" customFormat="1" ht="30" customHeight="1">
      <c r="A181" s="118"/>
      <c r="B181" s="119"/>
      <c r="C181" s="119"/>
      <c r="D181" s="94">
        <f>F9+F11-D180</f>
        <v>410197383</v>
      </c>
      <c r="E181" s="22"/>
      <c r="F181" s="20"/>
      <c r="G181" s="22"/>
      <c r="H181" s="22"/>
    </row>
    <row r="182" spans="1:6" s="15" customFormat="1" ht="30" customHeight="1">
      <c r="A182" s="6" t="s">
        <v>31</v>
      </c>
      <c r="B182" s="18"/>
      <c r="C182" s="18"/>
      <c r="D182" s="17"/>
      <c r="F182" s="107"/>
    </row>
    <row r="183" spans="1:6" s="12" customFormat="1" ht="30" customHeight="1">
      <c r="A183" s="47" t="s">
        <v>113</v>
      </c>
      <c r="B183" s="48"/>
      <c r="C183" s="48"/>
      <c r="D183" s="16"/>
      <c r="F183" s="82"/>
    </row>
    <row r="184" spans="1:8" s="12" customFormat="1" ht="30" customHeight="1">
      <c r="A184" s="115" t="s">
        <v>102</v>
      </c>
      <c r="B184" s="115"/>
      <c r="C184" s="115"/>
      <c r="D184" s="115"/>
      <c r="E184" s="115"/>
      <c r="F184" s="115"/>
      <c r="G184" s="115"/>
      <c r="H184" s="115"/>
    </row>
    <row r="185" spans="1:6" s="12" customFormat="1" ht="30" customHeight="1">
      <c r="A185" s="114">
        <f>D181</f>
        <v>410197383</v>
      </c>
      <c r="B185" s="114"/>
      <c r="C185" s="114"/>
      <c r="D185" s="114"/>
      <c r="E185" s="114"/>
      <c r="F185" s="81" t="s">
        <v>29</v>
      </c>
    </row>
    <row r="186" spans="1:6" s="12" customFormat="1" ht="30" customHeight="1">
      <c r="A186" s="116" t="s">
        <v>42</v>
      </c>
      <c r="B186" s="117"/>
      <c r="C186" s="117"/>
      <c r="D186" s="117"/>
      <c r="E186" s="117"/>
      <c r="F186" s="108"/>
    </row>
    <row r="187" spans="1:8" s="15" customFormat="1" ht="30" customHeight="1">
      <c r="A187" s="111" t="s">
        <v>309</v>
      </c>
      <c r="B187" s="111"/>
      <c r="C187" s="111"/>
      <c r="D187" s="111"/>
      <c r="E187" s="111"/>
      <c r="F187" s="111"/>
      <c r="G187" s="111"/>
      <c r="H187" s="111"/>
    </row>
    <row r="188" spans="1:8" s="15" customFormat="1" ht="30" customHeight="1">
      <c r="A188" s="111" t="s">
        <v>318</v>
      </c>
      <c r="B188" s="111"/>
      <c r="C188" s="111"/>
      <c r="D188" s="111"/>
      <c r="E188" s="111"/>
      <c r="F188" s="111"/>
      <c r="G188" s="111"/>
      <c r="H188" s="111"/>
    </row>
    <row r="189" spans="1:8" s="15" customFormat="1" ht="30" customHeight="1">
      <c r="A189" s="111" t="s">
        <v>317</v>
      </c>
      <c r="B189" s="111"/>
      <c r="C189" s="111"/>
      <c r="D189" s="111"/>
      <c r="E189" s="111"/>
      <c r="F189" s="111"/>
      <c r="G189" s="111"/>
      <c r="H189" s="111"/>
    </row>
    <row r="190" spans="1:6" s="15" customFormat="1" ht="54.75" customHeight="1">
      <c r="A190" s="1" t="s">
        <v>107</v>
      </c>
      <c r="B190" s="3"/>
      <c r="C190" s="7" t="s">
        <v>34</v>
      </c>
      <c r="D190" s="4"/>
      <c r="E190" s="4"/>
      <c r="F190" s="9"/>
    </row>
    <row r="191" spans="1:6" s="15" customFormat="1" ht="43.5" customHeight="1">
      <c r="A191" s="1" t="s">
        <v>33</v>
      </c>
      <c r="B191" s="3"/>
      <c r="C191" s="7" t="s">
        <v>32</v>
      </c>
      <c r="D191" s="4"/>
      <c r="E191" s="4"/>
      <c r="F191" s="109"/>
    </row>
    <row r="192" spans="2:6" s="15" customFormat="1" ht="30" customHeight="1">
      <c r="B192" s="18"/>
      <c r="C192" s="18"/>
      <c r="D192" s="17"/>
      <c r="F192" s="107"/>
    </row>
    <row r="193" spans="2:6" s="15" customFormat="1" ht="30" customHeight="1">
      <c r="B193" s="18"/>
      <c r="C193" s="18"/>
      <c r="D193" s="17"/>
      <c r="F193" s="107"/>
    </row>
    <row r="194" spans="2:6" s="15" customFormat="1" ht="30" customHeight="1">
      <c r="B194" s="18"/>
      <c r="C194" s="18"/>
      <c r="D194" s="17"/>
      <c r="F194" s="107"/>
    </row>
    <row r="195" spans="2:6" s="15" customFormat="1" ht="30" customHeight="1">
      <c r="B195" s="18"/>
      <c r="C195" s="18"/>
      <c r="D195" s="17"/>
      <c r="F195" s="107"/>
    </row>
    <row r="196" spans="2:6" s="15" customFormat="1" ht="30" customHeight="1">
      <c r="B196" s="18"/>
      <c r="C196" s="18"/>
      <c r="D196" s="17"/>
      <c r="F196" s="107"/>
    </row>
    <row r="197" spans="2:6" s="15" customFormat="1" ht="30" customHeight="1">
      <c r="B197" s="18"/>
      <c r="C197" s="18"/>
      <c r="D197" s="17"/>
      <c r="F197" s="107"/>
    </row>
    <row r="198" spans="2:6" s="15" customFormat="1" ht="30" customHeight="1">
      <c r="B198" s="18"/>
      <c r="C198" s="18"/>
      <c r="D198" s="17"/>
      <c r="F198" s="107"/>
    </row>
    <row r="199" spans="2:6" s="15" customFormat="1" ht="30" customHeight="1">
      <c r="B199" s="18"/>
      <c r="C199" s="18"/>
      <c r="D199" s="17"/>
      <c r="F199" s="107"/>
    </row>
    <row r="200" spans="2:6" s="15" customFormat="1" ht="30" customHeight="1">
      <c r="B200" s="18"/>
      <c r="C200" s="18"/>
      <c r="D200" s="17"/>
      <c r="F200" s="107"/>
    </row>
    <row r="201" spans="2:6" s="15" customFormat="1" ht="30" customHeight="1">
      <c r="B201" s="18"/>
      <c r="C201" s="18"/>
      <c r="D201" s="17"/>
      <c r="F201" s="107"/>
    </row>
    <row r="202" spans="2:6" s="15" customFormat="1" ht="30" customHeight="1">
      <c r="B202" s="18"/>
      <c r="C202" s="18"/>
      <c r="D202" s="17"/>
      <c r="F202" s="107"/>
    </row>
    <row r="203" spans="2:6" s="15" customFormat="1" ht="30" customHeight="1">
      <c r="B203" s="18"/>
      <c r="C203" s="18"/>
      <c r="D203" s="17"/>
      <c r="F203" s="107"/>
    </row>
    <row r="204" spans="2:6" s="15" customFormat="1" ht="30" customHeight="1">
      <c r="B204" s="18"/>
      <c r="C204" s="18"/>
      <c r="D204" s="17"/>
      <c r="F204" s="107"/>
    </row>
    <row r="205" spans="2:6" s="15" customFormat="1" ht="30" customHeight="1">
      <c r="B205" s="18"/>
      <c r="C205" s="18"/>
      <c r="D205" s="17"/>
      <c r="F205" s="107"/>
    </row>
    <row r="206" spans="2:6" s="15" customFormat="1" ht="30" customHeight="1">
      <c r="B206" s="18"/>
      <c r="C206" s="18"/>
      <c r="D206" s="17"/>
      <c r="F206" s="107"/>
    </row>
    <row r="207" spans="2:6" s="15" customFormat="1" ht="30" customHeight="1">
      <c r="B207" s="18"/>
      <c r="C207" s="18"/>
      <c r="D207" s="17"/>
      <c r="F207" s="107"/>
    </row>
    <row r="208" spans="2:6" s="15" customFormat="1" ht="30" customHeight="1">
      <c r="B208" s="18"/>
      <c r="C208" s="18"/>
      <c r="D208" s="17"/>
      <c r="F208" s="107"/>
    </row>
    <row r="209" spans="2:6" s="15" customFormat="1" ht="30" customHeight="1">
      <c r="B209" s="18"/>
      <c r="C209" s="18"/>
      <c r="D209" s="17"/>
      <c r="F209" s="107"/>
    </row>
    <row r="210" spans="2:6" s="15" customFormat="1" ht="30" customHeight="1">
      <c r="B210" s="18"/>
      <c r="C210" s="18"/>
      <c r="D210" s="17"/>
      <c r="F210" s="107"/>
    </row>
    <row r="211" spans="2:6" s="15" customFormat="1" ht="30" customHeight="1">
      <c r="B211" s="18"/>
      <c r="C211" s="18"/>
      <c r="D211" s="17"/>
      <c r="F211" s="107"/>
    </row>
    <row r="212" spans="2:6" s="15" customFormat="1" ht="30" customHeight="1">
      <c r="B212" s="18"/>
      <c r="C212" s="18"/>
      <c r="D212" s="17"/>
      <c r="F212" s="107"/>
    </row>
    <row r="213" spans="2:6" s="15" customFormat="1" ht="30" customHeight="1">
      <c r="B213" s="18"/>
      <c r="C213" s="18"/>
      <c r="D213" s="17"/>
      <c r="F213" s="107"/>
    </row>
    <row r="214" spans="2:6" s="15" customFormat="1" ht="30" customHeight="1">
      <c r="B214" s="18"/>
      <c r="C214" s="18"/>
      <c r="D214" s="17"/>
      <c r="F214" s="107"/>
    </row>
    <row r="215" spans="2:6" s="15" customFormat="1" ht="30" customHeight="1">
      <c r="B215" s="18"/>
      <c r="C215" s="18"/>
      <c r="D215" s="17"/>
      <c r="F215" s="107"/>
    </row>
    <row r="216" spans="2:6" s="15" customFormat="1" ht="30" customHeight="1">
      <c r="B216" s="18"/>
      <c r="C216" s="18"/>
      <c r="D216" s="17"/>
      <c r="F216" s="107"/>
    </row>
    <row r="217" spans="2:6" s="15" customFormat="1" ht="30" customHeight="1">
      <c r="B217" s="18"/>
      <c r="C217" s="18"/>
      <c r="D217" s="17"/>
      <c r="F217" s="107"/>
    </row>
    <row r="218" spans="2:6" s="15" customFormat="1" ht="30" customHeight="1">
      <c r="B218" s="18"/>
      <c r="C218" s="18"/>
      <c r="D218" s="17"/>
      <c r="F218" s="107"/>
    </row>
    <row r="219" spans="2:6" s="15" customFormat="1" ht="30" customHeight="1">
      <c r="B219" s="18"/>
      <c r="C219" s="18"/>
      <c r="D219" s="17"/>
      <c r="F219" s="107"/>
    </row>
    <row r="220" spans="2:6" s="15" customFormat="1" ht="30" customHeight="1">
      <c r="B220" s="18"/>
      <c r="C220" s="18"/>
      <c r="D220" s="17"/>
      <c r="F220" s="107"/>
    </row>
    <row r="221" spans="2:6" s="15" customFormat="1" ht="30" customHeight="1">
      <c r="B221" s="18"/>
      <c r="C221" s="18"/>
      <c r="D221" s="17"/>
      <c r="F221" s="107"/>
    </row>
    <row r="222" spans="2:6" s="15" customFormat="1" ht="30" customHeight="1">
      <c r="B222" s="18"/>
      <c r="C222" s="18"/>
      <c r="D222" s="17"/>
      <c r="F222" s="107"/>
    </row>
    <row r="223" spans="2:6" s="15" customFormat="1" ht="30" customHeight="1">
      <c r="B223" s="18"/>
      <c r="C223" s="18"/>
      <c r="D223" s="17"/>
      <c r="F223" s="107"/>
    </row>
    <row r="224" spans="2:6" s="15" customFormat="1" ht="30" customHeight="1">
      <c r="B224" s="18"/>
      <c r="C224" s="18"/>
      <c r="D224" s="17"/>
      <c r="F224" s="107"/>
    </row>
    <row r="225" spans="2:6" s="15" customFormat="1" ht="30" customHeight="1">
      <c r="B225" s="18"/>
      <c r="C225" s="18"/>
      <c r="D225" s="17"/>
      <c r="F225" s="107"/>
    </row>
    <row r="226" spans="2:6" s="15" customFormat="1" ht="30" customHeight="1">
      <c r="B226" s="18"/>
      <c r="C226" s="18"/>
      <c r="D226" s="17"/>
      <c r="F226" s="107"/>
    </row>
    <row r="227" spans="2:6" s="15" customFormat="1" ht="30" customHeight="1">
      <c r="B227" s="18"/>
      <c r="C227" s="18"/>
      <c r="D227" s="17"/>
      <c r="F227" s="107"/>
    </row>
    <row r="228" spans="2:6" s="15" customFormat="1" ht="30" customHeight="1">
      <c r="B228" s="18"/>
      <c r="C228" s="18"/>
      <c r="D228" s="17"/>
      <c r="F228" s="107"/>
    </row>
    <row r="229" spans="2:6" s="15" customFormat="1" ht="30" customHeight="1">
      <c r="B229" s="18"/>
      <c r="C229" s="18"/>
      <c r="D229" s="17"/>
      <c r="F229" s="107"/>
    </row>
    <row r="230" spans="2:6" s="15" customFormat="1" ht="30" customHeight="1">
      <c r="B230" s="18"/>
      <c r="C230" s="18"/>
      <c r="D230" s="17"/>
      <c r="F230" s="107"/>
    </row>
    <row r="231" spans="2:6" s="15" customFormat="1" ht="30" customHeight="1">
      <c r="B231" s="18"/>
      <c r="C231" s="18"/>
      <c r="D231" s="17"/>
      <c r="F231" s="107"/>
    </row>
    <row r="232" spans="2:6" s="15" customFormat="1" ht="30" customHeight="1">
      <c r="B232" s="18"/>
      <c r="C232" s="18"/>
      <c r="D232" s="17"/>
      <c r="F232" s="107"/>
    </row>
    <row r="233" spans="2:6" s="15" customFormat="1" ht="30" customHeight="1">
      <c r="B233" s="18"/>
      <c r="C233" s="18"/>
      <c r="D233" s="17"/>
      <c r="F233" s="107"/>
    </row>
    <row r="234" spans="2:6" s="15" customFormat="1" ht="30" customHeight="1">
      <c r="B234" s="18"/>
      <c r="C234" s="18"/>
      <c r="D234" s="17"/>
      <c r="F234" s="107"/>
    </row>
    <row r="235" spans="2:6" s="15" customFormat="1" ht="30" customHeight="1">
      <c r="B235" s="18"/>
      <c r="C235" s="18"/>
      <c r="D235" s="17"/>
      <c r="F235" s="107"/>
    </row>
    <row r="236" spans="2:6" s="15" customFormat="1" ht="30" customHeight="1">
      <c r="B236" s="18"/>
      <c r="C236" s="18"/>
      <c r="D236" s="17"/>
      <c r="F236" s="107"/>
    </row>
    <row r="237" spans="2:6" s="15" customFormat="1" ht="30" customHeight="1">
      <c r="B237" s="18"/>
      <c r="C237" s="18"/>
      <c r="D237" s="17"/>
      <c r="F237" s="107"/>
    </row>
    <row r="238" spans="2:6" s="15" customFormat="1" ht="30" customHeight="1">
      <c r="B238" s="18"/>
      <c r="C238" s="18"/>
      <c r="D238" s="17"/>
      <c r="F238" s="107"/>
    </row>
    <row r="239" spans="2:6" s="15" customFormat="1" ht="30" customHeight="1">
      <c r="B239" s="18"/>
      <c r="C239" s="18"/>
      <c r="D239" s="17"/>
      <c r="F239" s="107"/>
    </row>
    <row r="240" spans="2:6" s="15" customFormat="1" ht="30" customHeight="1">
      <c r="B240" s="18"/>
      <c r="C240" s="18"/>
      <c r="D240" s="17"/>
      <c r="F240" s="107"/>
    </row>
    <row r="241" spans="2:6" s="15" customFormat="1" ht="30" customHeight="1">
      <c r="B241" s="18"/>
      <c r="C241" s="18"/>
      <c r="D241" s="17"/>
      <c r="F241" s="107"/>
    </row>
    <row r="242" spans="2:6" s="15" customFormat="1" ht="30" customHeight="1">
      <c r="B242" s="18"/>
      <c r="C242" s="18"/>
      <c r="D242" s="17"/>
      <c r="F242" s="107"/>
    </row>
    <row r="243" spans="2:6" s="15" customFormat="1" ht="30" customHeight="1">
      <c r="B243" s="18"/>
      <c r="C243" s="18"/>
      <c r="D243" s="17"/>
      <c r="F243" s="107"/>
    </row>
    <row r="244" spans="2:6" s="15" customFormat="1" ht="30" customHeight="1">
      <c r="B244" s="18"/>
      <c r="C244" s="18"/>
      <c r="D244" s="17"/>
      <c r="F244" s="107"/>
    </row>
    <row r="245" spans="2:6" s="15" customFormat="1" ht="30" customHeight="1">
      <c r="B245" s="18"/>
      <c r="C245" s="18"/>
      <c r="D245" s="17"/>
      <c r="F245" s="107"/>
    </row>
    <row r="246" spans="2:6" s="15" customFormat="1" ht="30" customHeight="1">
      <c r="B246" s="18"/>
      <c r="C246" s="18"/>
      <c r="D246" s="17"/>
      <c r="F246" s="107"/>
    </row>
    <row r="247" spans="2:6" s="15" customFormat="1" ht="30" customHeight="1">
      <c r="B247" s="18"/>
      <c r="C247" s="18"/>
      <c r="D247" s="17"/>
      <c r="F247" s="107"/>
    </row>
    <row r="248" spans="2:6" s="15" customFormat="1" ht="30" customHeight="1">
      <c r="B248" s="18"/>
      <c r="C248" s="18"/>
      <c r="D248" s="17"/>
      <c r="F248" s="107"/>
    </row>
    <row r="249" spans="2:6" s="15" customFormat="1" ht="30" customHeight="1">
      <c r="B249" s="18"/>
      <c r="C249" s="18"/>
      <c r="D249" s="17"/>
      <c r="F249" s="107"/>
    </row>
    <row r="250" spans="2:6" s="15" customFormat="1" ht="30" customHeight="1">
      <c r="B250" s="18"/>
      <c r="C250" s="18"/>
      <c r="D250" s="17"/>
      <c r="F250" s="107"/>
    </row>
    <row r="251" spans="2:6" s="15" customFormat="1" ht="30" customHeight="1">
      <c r="B251" s="18"/>
      <c r="C251" s="18"/>
      <c r="D251" s="17"/>
      <c r="F251" s="107"/>
    </row>
    <row r="252" spans="2:6" s="15" customFormat="1" ht="30" customHeight="1">
      <c r="B252" s="18"/>
      <c r="C252" s="18"/>
      <c r="D252" s="17"/>
      <c r="F252" s="107"/>
    </row>
    <row r="253" spans="2:6" s="15" customFormat="1" ht="30" customHeight="1">
      <c r="B253" s="18"/>
      <c r="C253" s="18"/>
      <c r="D253" s="17"/>
      <c r="F253" s="107"/>
    </row>
    <row r="254" spans="2:6" s="15" customFormat="1" ht="30" customHeight="1">
      <c r="B254" s="18"/>
      <c r="C254" s="18"/>
      <c r="D254" s="17"/>
      <c r="F254" s="107"/>
    </row>
    <row r="255" spans="2:6" s="15" customFormat="1" ht="30" customHeight="1">
      <c r="B255" s="18"/>
      <c r="C255" s="18"/>
      <c r="D255" s="17"/>
      <c r="F255" s="107"/>
    </row>
    <row r="256" spans="2:6" s="15" customFormat="1" ht="30" customHeight="1">
      <c r="B256" s="18"/>
      <c r="C256" s="18"/>
      <c r="D256" s="17"/>
      <c r="F256" s="107"/>
    </row>
    <row r="257" spans="2:6" s="15" customFormat="1" ht="30" customHeight="1">
      <c r="B257" s="18"/>
      <c r="C257" s="18"/>
      <c r="D257" s="17"/>
      <c r="F257" s="107"/>
    </row>
    <row r="258" spans="2:6" s="15" customFormat="1" ht="30" customHeight="1">
      <c r="B258" s="18"/>
      <c r="C258" s="18"/>
      <c r="D258" s="17"/>
      <c r="F258" s="107"/>
    </row>
    <row r="259" spans="2:6" s="15" customFormat="1" ht="30" customHeight="1">
      <c r="B259" s="18"/>
      <c r="C259" s="18"/>
      <c r="D259" s="17"/>
      <c r="F259" s="107"/>
    </row>
    <row r="260" spans="2:6" s="15" customFormat="1" ht="30" customHeight="1">
      <c r="B260" s="18"/>
      <c r="C260" s="18"/>
      <c r="D260" s="17"/>
      <c r="F260" s="107"/>
    </row>
    <row r="261" spans="2:6" s="15" customFormat="1" ht="30" customHeight="1">
      <c r="B261" s="18"/>
      <c r="C261" s="18"/>
      <c r="D261" s="17"/>
      <c r="F261" s="107"/>
    </row>
    <row r="262" spans="2:6" s="15" customFormat="1" ht="30" customHeight="1">
      <c r="B262" s="18"/>
      <c r="C262" s="18"/>
      <c r="D262" s="17"/>
      <c r="F262" s="107"/>
    </row>
    <row r="263" spans="2:6" s="15" customFormat="1" ht="30" customHeight="1">
      <c r="B263" s="18"/>
      <c r="C263" s="18"/>
      <c r="D263" s="17"/>
      <c r="F263" s="107"/>
    </row>
    <row r="264" spans="2:6" s="15" customFormat="1" ht="30" customHeight="1">
      <c r="B264" s="18"/>
      <c r="C264" s="18"/>
      <c r="D264" s="17"/>
      <c r="F264" s="107"/>
    </row>
    <row r="265" spans="2:6" s="15" customFormat="1" ht="30" customHeight="1">
      <c r="B265" s="18"/>
      <c r="C265" s="18"/>
      <c r="D265" s="17"/>
      <c r="F265" s="107"/>
    </row>
    <row r="266" spans="2:6" s="15" customFormat="1" ht="30" customHeight="1">
      <c r="B266" s="18"/>
      <c r="C266" s="18"/>
      <c r="D266" s="17"/>
      <c r="F266" s="107"/>
    </row>
    <row r="267" spans="2:6" s="15" customFormat="1" ht="30" customHeight="1">
      <c r="B267" s="18"/>
      <c r="C267" s="18"/>
      <c r="D267" s="17"/>
      <c r="F267" s="107"/>
    </row>
    <row r="268" spans="2:6" s="15" customFormat="1" ht="30" customHeight="1">
      <c r="B268" s="18"/>
      <c r="C268" s="18"/>
      <c r="D268" s="17"/>
      <c r="F268" s="107"/>
    </row>
    <row r="269" spans="2:6" s="15" customFormat="1" ht="30" customHeight="1">
      <c r="B269" s="18"/>
      <c r="C269" s="18"/>
      <c r="D269" s="17"/>
      <c r="F269" s="107"/>
    </row>
  </sheetData>
  <mergeCells count="28">
    <mergeCell ref="A6:H6"/>
    <mergeCell ref="A7:H7"/>
    <mergeCell ref="A8:H8"/>
    <mergeCell ref="A9:D9"/>
    <mergeCell ref="A5:F5"/>
    <mergeCell ref="A1:H1"/>
    <mergeCell ref="A2:H2"/>
    <mergeCell ref="A3:H3"/>
    <mergeCell ref="A4:H4"/>
    <mergeCell ref="A12:F12"/>
    <mergeCell ref="A13:F13"/>
    <mergeCell ref="A14:F14"/>
    <mergeCell ref="A19:H19"/>
    <mergeCell ref="A15:H15"/>
    <mergeCell ref="A39:H39"/>
    <mergeCell ref="A186:E186"/>
    <mergeCell ref="A180:A181"/>
    <mergeCell ref="B180:B181"/>
    <mergeCell ref="C180:C181"/>
    <mergeCell ref="A189:H189"/>
    <mergeCell ref="A74:H74"/>
    <mergeCell ref="A88:H88"/>
    <mergeCell ref="A100:H100"/>
    <mergeCell ref="A153:H153"/>
    <mergeCell ref="A188:H188"/>
    <mergeCell ref="A187:H187"/>
    <mergeCell ref="A185:E185"/>
    <mergeCell ref="A184:H184"/>
  </mergeCells>
  <printOptions/>
  <pageMargins left="0"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MC SYSTEM</cp:lastModifiedBy>
  <cp:lastPrinted>2011-04-18T07:53:16Z</cp:lastPrinted>
  <dcterms:created xsi:type="dcterms:W3CDTF">2006-10-12T07:05:02Z</dcterms:created>
  <dcterms:modified xsi:type="dcterms:W3CDTF">2011-04-18T08:34:55Z</dcterms:modified>
  <cp:category/>
  <cp:version/>
  <cp:contentType/>
  <cp:contentStatus/>
</cp:coreProperties>
</file>