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4955" windowHeight="7995" firstSheet="1" activeTab="1"/>
  </bookViews>
  <sheets>
    <sheet name="102年度保留經費" sheetId="1" r:id="rId1"/>
    <sheet name="第3季季報表" sheetId="2" r:id="rId2"/>
  </sheets>
  <definedNames>
    <definedName name="_xlnm.Print_Area" localSheetId="1">'第3季季報表'!$A$1:$H$212</definedName>
    <definedName name="_xlnm.Print_Titles" localSheetId="1">'第3季季報表'!$19:$19</definedName>
  </definedNames>
  <calcPr fullCalcOnLoad="1"/>
</workbook>
</file>

<file path=xl/sharedStrings.xml><?xml version="1.0" encoding="utf-8"?>
<sst xmlns="http://schemas.openxmlformats.org/spreadsheetml/2006/main" count="527" uniqueCount="387">
  <si>
    <t>本年度預算數</t>
  </si>
  <si>
    <t>（四）社會救助</t>
  </si>
  <si>
    <t>財團法人慶興社會福利基金會</t>
  </si>
  <si>
    <t>社團法人雲林縣社會保障協會</t>
  </si>
  <si>
    <t>社團法人雲林縣沐馨服務協會</t>
  </si>
  <si>
    <t>雲林縣溫馨關懷協會</t>
  </si>
  <si>
    <t>社團法人雲林縣全人關懷協會</t>
  </si>
  <si>
    <t>社團法人雲林縣婦女保護會</t>
  </si>
  <si>
    <t>雲林縣新知婦女會</t>
  </si>
  <si>
    <t>社團法人雲林縣婦女發展協會</t>
  </si>
  <si>
    <t>社團法人雲林縣社會關懷協會</t>
  </si>
  <si>
    <t>社團法人雲林縣聽語障福利協進會</t>
  </si>
  <si>
    <t>社團法人雲林縣復健青年協進會</t>
  </si>
  <si>
    <t>社團法人雲林縣虎尾殘障福利協會</t>
  </si>
  <si>
    <t>社團法人雲林縣身心照護協會</t>
  </si>
  <si>
    <t>社團法人雲林縣社會福利工作協會</t>
  </si>
  <si>
    <t>財團法人雲林縣雲萱基金會</t>
  </si>
  <si>
    <t>社團法人雲林縣飛耀清年發展協會</t>
  </si>
  <si>
    <t>財團法人台灣兒童暨家庭扶助基金會附設雲林分事務所</t>
  </si>
  <si>
    <t>雲林縣鄉土發展協會</t>
  </si>
  <si>
    <t>社團法人雲林縣老人福利保協會</t>
  </si>
  <si>
    <t>雲林縣政府社會處身心障礙福利科</t>
  </si>
  <si>
    <t>社團法人身心障礙者重建協會</t>
  </si>
  <si>
    <t>社團法人雲林縣聲暉協進會</t>
  </si>
  <si>
    <t>雲林縣政府社會處社會工作科</t>
  </si>
  <si>
    <t>中華民國新女性聯合會</t>
  </si>
  <si>
    <t>台灣心境探索學會</t>
  </si>
  <si>
    <t>社團法人雲林縣百日草希望家庭協會</t>
  </si>
  <si>
    <t>社團法人雲林縣百里香兒童青少年關懷協會</t>
  </si>
  <si>
    <t>社團法人雲林縣兒童少年福利保護協會</t>
  </si>
  <si>
    <t>社團法人雲林縣台西身心障礙者福利協會</t>
  </si>
  <si>
    <t>社團法人雲林縣生命線協會</t>
  </si>
  <si>
    <t>社團法人雲林縣崙背鄉老人會</t>
  </si>
  <si>
    <t>社團法人雲林縣斗六市老人會</t>
  </si>
  <si>
    <t>雲林縣政府社會處婦幼及少年福利科</t>
  </si>
  <si>
    <t>財團法人雲萱基金會</t>
  </si>
  <si>
    <t>社團法人雲林縣兒童福利發展協會</t>
  </si>
  <si>
    <r>
      <t>雲林縣政府</t>
    </r>
    <r>
      <rPr>
        <sz val="18"/>
        <rFont val="標楷體"/>
        <family val="4"/>
      </rPr>
      <t xml:space="preserve">
公益彩券盈餘分配辦理社會福利及慈善事業情形季報表
  </t>
    </r>
  </si>
  <si>
    <t xml:space="preserve">中華民國 102 年7月份至9月份（ 102年度第3季） </t>
  </si>
  <si>
    <t>一、本年度公益彩券盈餘分配管理方式：□基金管理■收支並列□其他：   。</t>
  </si>
  <si>
    <t>二、本年度第3季，彩券盈餘分配數為127,890,114元。</t>
  </si>
  <si>
    <t xml:space="preserve">   註:公彩盈餘分配款為:</t>
  </si>
  <si>
    <t xml:space="preserve">   7月份撥入公彩31,866,327+運彩221,661 =32,087,988</t>
  </si>
  <si>
    <t xml:space="preserve">   8月份撥入公彩66,796,862+運彩194,997 =66,991,859</t>
  </si>
  <si>
    <t xml:space="preserve">   9月份撥入公彩28,601,980+運彩208,287 =28,810,267</t>
  </si>
  <si>
    <t>三、截至去年度12月底止，公益彩券盈餘分配待運用數為</t>
  </si>
  <si>
    <t xml:space="preserve">(a) </t>
  </si>
  <si>
    <t xml:space="preserve">    處理情形：保留預算至102年度繼續執行，並於102年度編列預算運用待運用數。</t>
  </si>
  <si>
    <t>四、本年度1月起至本季截止，累計公益彩券盈餘分配數為</t>
  </si>
  <si>
    <t xml:space="preserve"> (b) </t>
  </si>
  <si>
    <t>五、本年度公益彩券盈餘分配預算編列情形：</t>
  </si>
  <si>
    <r>
      <t>（一）歲入預算原編</t>
    </r>
    <r>
      <rPr>
        <u val="single"/>
        <sz val="12"/>
        <rFont val="標楷體"/>
        <family val="4"/>
      </rPr>
      <t xml:space="preserve"> 324,705,742元</t>
    </r>
    <r>
      <rPr>
        <sz val="12"/>
        <rFont val="標楷體"/>
        <family val="4"/>
      </rPr>
      <t>， 追加減</t>
    </r>
    <r>
      <rPr>
        <u val="single"/>
        <sz val="12"/>
        <rFont val="標楷體"/>
        <family val="4"/>
      </rPr>
      <t>14,630,000</t>
    </r>
    <r>
      <rPr>
        <sz val="12"/>
        <rFont val="標楷體"/>
        <family val="4"/>
      </rPr>
      <t xml:space="preserve">元， 合計 </t>
    </r>
    <r>
      <rPr>
        <u val="single"/>
        <sz val="12"/>
        <rFont val="標楷體"/>
        <family val="4"/>
      </rPr>
      <t xml:space="preserve"> 339,335,742</t>
    </r>
    <r>
      <rPr>
        <sz val="12"/>
        <rFont val="標楷體"/>
        <family val="4"/>
      </rPr>
      <t xml:space="preserve"> 元。</t>
    </r>
  </si>
  <si>
    <r>
      <t xml:space="preserve"> (二）歲出預算原編</t>
    </r>
    <r>
      <rPr>
        <u val="single"/>
        <sz val="12"/>
        <rFont val="標楷體"/>
        <family val="4"/>
      </rPr>
      <t xml:space="preserve"> 324,705,742 </t>
    </r>
    <r>
      <rPr>
        <sz val="12"/>
        <rFont val="標楷體"/>
        <family val="4"/>
      </rPr>
      <t>元，追加減</t>
    </r>
    <r>
      <rPr>
        <u val="single"/>
        <sz val="12"/>
        <rFont val="標楷體"/>
        <family val="4"/>
      </rPr>
      <t xml:space="preserve">14,630,000 </t>
    </r>
    <r>
      <rPr>
        <sz val="12"/>
        <rFont val="標楷體"/>
        <family val="4"/>
      </rPr>
      <t xml:space="preserve">元，合計 </t>
    </r>
    <r>
      <rPr>
        <u val="single"/>
        <sz val="12"/>
        <rFont val="標楷體"/>
        <family val="4"/>
      </rPr>
      <t>339,335,742</t>
    </r>
    <r>
      <rPr>
        <sz val="12"/>
        <rFont val="標楷體"/>
        <family val="4"/>
      </rPr>
      <t>元。</t>
    </r>
  </si>
  <si>
    <t>六、以前年度公益彩券盈餘保留數及待運用數：14,828,229元 ,以前保留數及待運用數執行數7,975,919元
    執行率53.79%</t>
  </si>
  <si>
    <t>七、公益彩券盈餘分配之執行數：                                                         單位：新台幣元</t>
  </si>
  <si>
    <t>福利類別及
項目</t>
  </si>
  <si>
    <t>第3季執行數
(7-9月)</t>
  </si>
  <si>
    <t>本年度1月起至本季截止
累計執行數</t>
  </si>
  <si>
    <t>執行率</t>
  </si>
  <si>
    <t>執行情況</t>
  </si>
  <si>
    <t>提案單位</t>
  </si>
  <si>
    <t>（一）兒童及少年福利</t>
  </si>
  <si>
    <t>1.雲林縣發展遲緩兒童早期療育費用補助</t>
  </si>
  <si>
    <t>目前已執行，預計執行至年底，執行進度65%但未核銷。</t>
  </si>
  <si>
    <t>雲林縣政府社會處婦幼及少年科</t>
  </si>
  <si>
    <t>2.雲林縣發展遲緩兒童學雜費用補助計畫</t>
  </si>
  <si>
    <t>目前已執行，預計執行至年底，執行進度40%。</t>
  </si>
  <si>
    <t>3.102年度弱勢家庭子女課後照顧計畫</t>
  </si>
  <si>
    <t>執行至年底，執行進度75%。</t>
  </si>
  <si>
    <t>4.102年慢飛天使暑期夏令營</t>
  </si>
  <si>
    <t>執行完畢，現辦理核銷中。</t>
  </si>
  <si>
    <t>雲林縣小天使發展協會</t>
  </si>
  <si>
    <t>5.小魚兒-水中療育運動計畫</t>
  </si>
  <si>
    <t>已撤案</t>
  </si>
  <si>
    <t>財團法人天主教若瑟社會福利基金會</t>
  </si>
  <si>
    <t>6.百花齊Fun!創意科學春令營</t>
  </si>
  <si>
    <t>執行完畢，協會尚未函送核銷文件。</t>
  </si>
  <si>
    <t>7.102年度暑期活動探索成長之暨武德宮小小理財營活動</t>
  </si>
  <si>
    <t>8.雲林家扶中心102年「食尚小玩家」兒童夏令營</t>
  </si>
  <si>
    <t>已結案。</t>
  </si>
  <si>
    <t>9.102年高中生潛能開發成長營</t>
  </si>
  <si>
    <t>10.超越自我102-雲林家扶國中夏令營</t>
  </si>
  <si>
    <t>11.『無毒有我、有愛青春』兒童及少年保護及偏差行為防治宣導活動</t>
  </si>
  <si>
    <t>規劃中，預計10月辦理。</t>
  </si>
  <si>
    <t>12.[攜手藝起走]藝術成長營研習計畫書</t>
  </si>
  <si>
    <t>雲林縣天羽文化發展協會</t>
  </si>
  <si>
    <t>13.102年度雲林縣早期療育日間托育中心設施修繕計畫</t>
  </si>
  <si>
    <t>規劃完畢，待發包執行。</t>
  </si>
  <si>
    <t>14.102年雲林縣兒童福利服務中心社區電腦教學服務計畫</t>
  </si>
  <si>
    <t>目前已執行，預計執行至年底。</t>
  </si>
  <si>
    <t>雲林縣政府社會處婦幼及少年福利科</t>
  </si>
  <si>
    <t>15.雲林縣102年度兒童少年人身安全巡迴防治活動(與雲林縣102年度禁菸、反毒、反飆車防治活動併案)</t>
  </si>
  <si>
    <t>社團法人雲林縣兒童福利發展協會</t>
  </si>
  <si>
    <t>16.102年度安溪兒童、青少年暑期文化傳習營</t>
  </si>
  <si>
    <t>雲林縣虎尾鎮安溪社區發展協會</t>
  </si>
  <si>
    <t>小計</t>
  </si>
  <si>
    <t>1.102年度外籍配偶家庭社區關懷及資源連結計畫</t>
  </si>
  <si>
    <t>已執行，預計執行至年底，執行進度40%。</t>
  </si>
  <si>
    <t>2.『經營我的社區藍圖』雲林縣婦女團體組織管理課程</t>
  </si>
  <si>
    <t>已核銷。</t>
  </si>
  <si>
    <t xml:space="preserve">3.婦女成長講座 </t>
  </si>
  <si>
    <t>預計辦理4場，已辦理2場，其他場次陸續辦理中。</t>
  </si>
  <si>
    <t>4.北港單親工作站-單親弱勢家庭兒童照顧服務方案計畫</t>
  </si>
  <si>
    <t>執行至6月底，待團體送府辦理核銷。</t>
  </si>
  <si>
    <t>5.102年雲林縣北港區單親家庭服務網絡工作站</t>
  </si>
  <si>
    <t>已執行，預計執行至年底，執行進度75%。</t>
  </si>
  <si>
    <t>6.「婆婆媽媽秀一下活動」</t>
  </si>
  <si>
    <t>7.「強化鄉村婦女性別意識成長講座」</t>
  </si>
  <si>
    <t>已執行完畢，尚未辦理核銷。</t>
  </si>
  <si>
    <t>8.「異愛、剪愛」102年雲林縣居家美髮服務暨推動公益服務計畫</t>
  </si>
  <si>
    <t>已執行，預計執行至年底，執行進度50%。</t>
  </si>
  <si>
    <t>9.102年度「與外籍配偶潑水同樂」-關懷外配及弱勢家庭活動</t>
  </si>
  <si>
    <t>社團法人雲林縣婦幼關懷協會</t>
  </si>
  <si>
    <t>10.「外配慶端午」-關懷外配及弱勢家庭暨網路沉迷預防宣導活動</t>
  </si>
  <si>
    <t>11.雲林縣斗南區單親家庭服務計畫</t>
  </si>
  <si>
    <t>執行至6月底截止，第2季尚未辦理核銷。</t>
  </si>
  <si>
    <t>12.雲林縣虎尾區女性單親家庭服務方案</t>
  </si>
  <si>
    <t>13.102年關懷男性單親家庭個案管理服務方案</t>
  </si>
  <si>
    <t>已執行，預計執行至年底，執行進度75%但尚未核銷。</t>
  </si>
  <si>
    <t>14.雲林縣未婚媽媽父母效能、親職教育成長</t>
  </si>
  <si>
    <t>已執行，執行期間4月至9月底，辦理核銷中。</t>
  </si>
  <si>
    <t>15.鈴蘭愛心早餐屋</t>
  </si>
  <si>
    <t>未執行，預計5月執行至年底。</t>
  </si>
  <si>
    <t>16.幸福雲林-單親家庭服務支持方案</t>
  </si>
  <si>
    <t>17.關愛自己-自我探索與成長團體</t>
  </si>
  <si>
    <t>18.舞動生命台灣彩券公益形象蝴蝶故事館102年6-12月水電費申請計畫</t>
  </si>
  <si>
    <t>執行中，預計執行至年底。</t>
  </si>
  <si>
    <t>19.『銀髮婦女權利、福利、健康一把抓』知性成長活動計畫</t>
  </si>
  <si>
    <t>預計辦理10場，已於9至11月辦理。</t>
  </si>
  <si>
    <t>20.102年婦女成長讀書會</t>
  </si>
  <si>
    <t>21.就這樣和自己相遇：藝術治療工作坊</t>
  </si>
  <si>
    <t>預計8-10月辦理，尚在執行中。</t>
  </si>
  <si>
    <t>社團法人雲林縣婦女保護會</t>
  </si>
  <si>
    <t>22.幸福家庭-單親家庭喘息服務工作坊</t>
  </si>
  <si>
    <t>預計7-11月辦理10場，已辦理7場。</t>
  </si>
  <si>
    <t>23.102年度雲林縣婦女權益面對面溝通平台座談會計畫</t>
  </si>
  <si>
    <t>預計辦理4場，已於9-11月辦理。</t>
  </si>
  <si>
    <t>24.102年弱勢家庭「活力維他命」體適能親職團體活動</t>
  </si>
  <si>
    <t>8月18日於虎尾辦理完畢，辦理核銷中。</t>
  </si>
  <si>
    <t>財團法人雲林縣雲萱基金會</t>
  </si>
  <si>
    <t>25.「異言通」102年雲林縣外籍配偶通譯人才培訓計畫</t>
  </si>
  <si>
    <t>執行中。</t>
  </si>
  <si>
    <t>社團法人雲林縣社會關懷協會</t>
  </si>
  <si>
    <t>26.102年雲林縣異國美食嘉年華會暨外籍配偶社會福利宣導活動</t>
  </si>
  <si>
    <t>預計9-11月執行。</t>
  </si>
  <si>
    <t>27.102年婦女學苑</t>
  </si>
  <si>
    <t>已辦理完畢，尚未核銷。</t>
  </si>
  <si>
    <t>雲林縣新知婦女會</t>
  </si>
  <si>
    <t>合計</t>
  </si>
  <si>
    <t>（三）老人福利</t>
  </si>
  <si>
    <t>1.辦理102年度本縣志工培力訓練、志工大會師、志願服務倡導等活動</t>
  </si>
  <si>
    <t>已執行，執行到年底，執行進度36%。</t>
  </si>
  <si>
    <t>雲林縣政府社會處老人福利科</t>
  </si>
  <si>
    <t>2.補助雲林縣20鄉鎮市老人會102年度辦理各項重陽敬老活動</t>
  </si>
  <si>
    <t>已於9月開始執行，執行到年底。</t>
  </si>
  <si>
    <t>3.辦理102年度全縣性重陽敬老活動</t>
  </si>
  <si>
    <t>預計10月開始辦理。</t>
  </si>
  <si>
    <t>4.102年度老人及志願服務活動</t>
  </si>
  <si>
    <t>已執行，執行到年底，執行進度3%。</t>
  </si>
  <si>
    <t>5.辦理老人福利102年度長青學苑講師鐘點費</t>
  </si>
  <si>
    <t>已執行，執行到年底，執行進度25%。</t>
  </si>
  <si>
    <t>社團法人雲林縣斗六市老人會等15單位</t>
  </si>
  <si>
    <t>6.雲林縣102年「縣長盃」全國槌球錦標賽</t>
  </si>
  <si>
    <t>結案。</t>
  </si>
  <si>
    <t>社團法人雲林縣志願服務協會</t>
  </si>
  <si>
    <t>7.102年度「長青盃」全縣聯合趣味競賽</t>
  </si>
  <si>
    <t>雲林縣老人會</t>
  </si>
  <si>
    <t>8.雲林縣102年度失智老人懷舊治療團體計畫-時光老學堂</t>
  </si>
  <si>
    <t>9.居家服務工作內容與工作時間分配參考手
冊</t>
  </si>
  <si>
    <t>預計7月開始辦理。</t>
  </si>
  <si>
    <t>10.雲林縣102年度志工倍增召募計畫</t>
  </si>
  <si>
    <t>已開始辦理，執行進度79%。</t>
  </si>
  <si>
    <t>11.老人學習型健身活動「拐杖防身隊」</t>
  </si>
  <si>
    <t>已開始辦理，執行進度75%。</t>
  </si>
  <si>
    <t>12.102年度雲林縣「縣長盃」桌球錦標賽活動</t>
  </si>
  <si>
    <t>13.雲林縣102年度愛不遺失-鍊念有您守護社區失智老人個案計畫</t>
  </si>
  <si>
    <t>辦理中，執行進度75%</t>
  </si>
  <si>
    <t>社團法人雲林縣老人福利保護協會</t>
  </si>
  <si>
    <t>14.雲心幸福列車-吃出健康</t>
  </si>
  <si>
    <t>已執行，執行到年底。</t>
  </si>
  <si>
    <t>中華民國紅十字會台灣省雲林縣支會</t>
  </si>
  <si>
    <t>15.「雲林縣102年度志工倍增公共參與計畫」</t>
  </si>
  <si>
    <t>16.『智慧有你，志氣飛揚』雲林縣102年度年度績優志工表揚暨交流活動計畫」</t>
  </si>
  <si>
    <t>1.低收入戶各款生活補助</t>
  </si>
  <si>
    <t>預計年底執行完竣，目前撥付1-9月補助款；目前執行進度68%。</t>
  </si>
  <si>
    <t>雲林縣政府社會處社會救助行政科</t>
  </si>
  <si>
    <t>2.雲林縣政府102年度辦理低收入戶以工代賑實施計畫</t>
  </si>
  <si>
    <t>執行中，預計年底執行完竣；目前執行進度41%。</t>
  </si>
  <si>
    <t>3.雲林縣政府「弱勢家庭幸福存款」資產累積脫貧方案</t>
  </si>
  <si>
    <t>執行中，預計年底執行完竣；目前執行進度12%。</t>
  </si>
  <si>
    <t>4.102年度「雲林心故鄉-社區營造」委託方案實施計畫</t>
  </si>
  <si>
    <t>已撤案。</t>
  </si>
  <si>
    <t>5.雲林縣實物銀行實施計畫</t>
  </si>
  <si>
    <t>執行至年底，目前執行進度0%。</t>
  </si>
  <si>
    <t>6.102年度補助辦理加強社區發展協會各項活動及各項建設計畫</t>
  </si>
  <si>
    <t>執行中至年底，目前執行進度3%。</t>
  </si>
  <si>
    <t>7.雲林縣慶祝中華民國101年母親節暨模範母親表揚大會活動實施計畫</t>
  </si>
  <si>
    <t>執行完畢及完成核銷。</t>
  </si>
  <si>
    <t>8.雲林縣慶祝102年度父親節暨模範父親、好人好事代表表揚大會活動實施計畫</t>
  </si>
  <si>
    <t>9.雲林縣低收入戶及中低收入戶家庭個別化自立生活個案管理服務方案</t>
  </si>
  <si>
    <t>目前正辦理上半年核銷事宜。</t>
  </si>
  <si>
    <t>財團法人慶興社會福利基金會</t>
  </si>
  <si>
    <t>10.促進生活技能-蘭花移植及蘭花組合教學</t>
  </si>
  <si>
    <t>11.雲林縣政府102年辦理社會救助法低收入戶中低收入戶審核業務人力充實計畫</t>
  </si>
  <si>
    <t>執行中，預計年底執行完竣；目前執行進度51%。</t>
  </si>
  <si>
    <t>12.雲林縣政府「經濟弱勢邊緣戶」個案管理人力補助計畫</t>
  </si>
  <si>
    <t>執行中，預計年底執行完竣；目前執行進度60%。</t>
  </si>
  <si>
    <t>13.雲林縣政府遊民服務人力充實計畫</t>
  </si>
  <si>
    <t xml:space="preserve">14.102年度雲林縣政府「馬上關懷急難救助」措施
暨社會救助通報機制宣導計畫
</t>
  </si>
  <si>
    <t>執行完畢，辦理核銷中。</t>
  </si>
  <si>
    <t>15.雲林縣政府102年度災難管理與社會工作實務訓練計畫</t>
  </si>
  <si>
    <t>預計10~12月辦理。</t>
  </si>
  <si>
    <t>16.102年度雲林縣推動社區發展工作計畫</t>
  </si>
  <si>
    <t>執行中，預計年底執行完竣：目前執行進度18%。</t>
  </si>
  <si>
    <t>17.102年度提升經濟弱勢戶家庭生活功能活動計畫</t>
  </si>
  <si>
    <t>預計8~10月辦理。</t>
  </si>
  <si>
    <t>（五）身心障礙者福利</t>
  </si>
  <si>
    <t>1.身心障礙者生活補助</t>
  </si>
  <si>
    <t>執行中，本案執行期間年底，目前已撥付1-9月費用，執行進度為75%</t>
  </si>
  <si>
    <t>雲林縣政府社會處身心障礙福利科</t>
  </si>
  <si>
    <t>2.102長期照顧暨身心障礙者需求評估輔具服務專業人力需求</t>
  </si>
  <si>
    <t>執行中，本案執行期間年底，目前執行進度為79%。</t>
  </si>
  <si>
    <t>3.102年雲林縣身心障礙者福利與服務需求評估新制計畫</t>
  </si>
  <si>
    <t>執行中，本案執行期間年底，目前執行進度為18%。</t>
  </si>
  <si>
    <t>4.雲林縣102年度第一、二區身心障礙者社區日間服務計畫</t>
  </si>
  <si>
    <t>執行中，執行至年底，目前執行進度為46%。</t>
  </si>
  <si>
    <t>5.購置身心障礙者復康巴士管控系統車機及衛星導航設備</t>
  </si>
  <si>
    <t>簽辦購置設備中。</t>
  </si>
  <si>
    <t>6.身心障礙者復康巴事管控系統之租賃系統資料處理費及通訊費</t>
  </si>
  <si>
    <t>執行中，執行至年底，目前執行進度66%。</t>
  </si>
  <si>
    <t>7.102年度雲林縣身心障礙福利中心清潔維護</t>
  </si>
  <si>
    <t>執行中，執行至年底，目前執行進度為66%。</t>
  </si>
  <si>
    <t>8.雲林縣102年度身心障礙者社區適應服務計畫(5區)</t>
  </si>
  <si>
    <t>執行中，執行至年底，目前執行進度為39%</t>
  </si>
  <si>
    <t>9.雲林縣政府身心障礙者復康巴士調度中心計畫</t>
  </si>
  <si>
    <t>執行中，執行至年底，目前執行進度為440%。</t>
  </si>
  <si>
    <t>10.雲林縣身心障礙者保護服務計畫</t>
  </si>
  <si>
    <t>執行中，依個案所需安置費用核銷。</t>
  </si>
  <si>
    <t>11.雲林縣政府102年度優先採購網路平台實務操作說明會</t>
  </si>
  <si>
    <t>執行完畢，正辦理核銷撥付事宜。</t>
  </si>
  <si>
    <t>12.雲林縣沿海地區身心障礙者音樂訓練教學研習計畫</t>
  </si>
  <si>
    <t>執行中，本案執行期間3月-9月底，目前執行進度為40%。</t>
  </si>
  <si>
    <t>社團法人雲林縣北港身心障礙者福利協會</t>
  </si>
  <si>
    <t>13.雲林縣102年度「輔具銀行」營運充實及擴展計畫</t>
  </si>
  <si>
    <t>執行中，執行至年度，目前執行進度為50%。</t>
  </si>
  <si>
    <t>社團法人雲林縣物理治療師公會</t>
  </si>
  <si>
    <t>14.手語翻譯服務受理窗口</t>
  </si>
  <si>
    <t>執行中，本案執行期間年底，目前執行進度為50%</t>
  </si>
  <si>
    <t>15.希望樂音-身心障礙才藝培訓計畫</t>
  </si>
  <si>
    <t>執行中，本案執行期間1月-11月底，目前執行進度為30%</t>
  </si>
  <si>
    <t>16.雲林縣身心障礙者撞球運動休閒計畫</t>
  </si>
  <si>
    <t>17.102年度雲林縣「公益盃」全國身心障礙槌球錦標賽</t>
  </si>
  <si>
    <t>規劃辦理中，預計9月執行。</t>
  </si>
  <si>
    <t>18.身心障礙兒少親子水中體適運動營</t>
  </si>
  <si>
    <t>19.身心障礙者布袋戲培訓計畫-當偶們同在一起</t>
  </si>
  <si>
    <t>20.聽障生烘培技能提升暨產品多元行銷整合計畫</t>
  </si>
  <si>
    <t>社團法人雲林縣聲暉協進會</t>
  </si>
  <si>
    <t>21.生活巧藝~聲暉家庭手作抒壓坊</t>
  </si>
  <si>
    <t>22.聽障者家庭溝通技能活化方案</t>
  </si>
  <si>
    <t>執行完畢，辦理核銷撥付事宜。</t>
  </si>
  <si>
    <t>23.102年度愛在雲林行動柑ㄚ店社福團體聯合通路拓展計畫</t>
  </si>
  <si>
    <t>4月開始執行至9月底，執行進度50%。</t>
  </si>
  <si>
    <t>24.社區身心障礙者陶藝陶治進階計畫</t>
  </si>
  <si>
    <t>規劃辦理中，本案自5月執行至8月底。</t>
  </si>
  <si>
    <t>25.102年「守護健康校園」洗手宣導計畫</t>
  </si>
  <si>
    <t>26.102年度身心障礙者家庭支持服務計畫</t>
  </si>
  <si>
    <t>3月開始辦理，目前執行進度40%。</t>
  </si>
  <si>
    <t>27.雲林縣102年度身心障礙者輔助器具巡迴維修計畫輔具行動列車開跑~打造輔具無擬資源網</t>
  </si>
  <si>
    <t>執行中，目前執行進度為50%。</t>
  </si>
  <si>
    <t>28.輪轉夢想~舞動人生—102年國標輪椅舞隊跳出框架 展現自信舞台訓練活動</t>
  </si>
  <si>
    <t>29.聽語障者木工技藝訓練計畫</t>
  </si>
  <si>
    <t>5月辦理執行至11月底，執行進度40%。</t>
  </si>
  <si>
    <t>30.購置身心障礙者復康巴士車輛之行車紀錄器</t>
  </si>
  <si>
    <t>31.雲林縣中高齡肢體障礙者家庭支持服務方案</t>
  </si>
  <si>
    <t>執行至年底，執行進度50%。</t>
  </si>
  <si>
    <t>32.「一路上有我-你不寂寞」脊髓損傷者及其家庭關懷訪視計畫</t>
  </si>
  <si>
    <t>4月開始執行至年底，執行進度30%。</t>
  </si>
  <si>
    <t>社團法人雲林縣脊髓損傷者協會</t>
  </si>
  <si>
    <t>33.精彩人生職業輔導轉銜服務計畫</t>
  </si>
  <si>
    <t>34.雲林縣心智障礙者居家生活輔導訓練服務計畫</t>
  </si>
  <si>
    <t>5月開始辦理，執行至年底。</t>
  </si>
  <si>
    <t>35.手語翻譯人員培訓班</t>
  </si>
  <si>
    <t>社團法人雲林縣聽語障福利協進會</t>
  </si>
  <si>
    <t>36.聽語障者多元學習成長培訓計畫</t>
  </si>
  <si>
    <t>37.一拼一布創意坊「生活美學袋物應用入門班」</t>
  </si>
  <si>
    <t>預計8月辦理。</t>
  </si>
  <si>
    <t>社團法人雲林縣虎尾殘障福利協會</t>
  </si>
  <si>
    <t>38.102年心智障礙者健康促進計畫</t>
  </si>
  <si>
    <t>7月開始執行至11月底。</t>
  </si>
  <si>
    <t>社團法人雲林縣身心障礙者重建協會</t>
  </si>
  <si>
    <t>39.102年感受生命，發現美麗「希望農園」計畫</t>
  </si>
  <si>
    <t>7月開始辦哩，執行至年底。</t>
  </si>
  <si>
    <t>40.102年心智障礙者家庭主要照顧者放手放心計畫</t>
  </si>
  <si>
    <t>雲林縣啟智協會</t>
  </si>
  <si>
    <t>41.102年鼓動人生－心智障礙者打擊樂團訓練計畫</t>
  </si>
  <si>
    <t>42.身心障礙福利宣導暨健康促進休閒體驗營~原來福利宣導也能好好玩</t>
  </si>
  <si>
    <t>社團法人雲林縣復健青年協進會</t>
  </si>
  <si>
    <t>43.「同心協力，遇見幸福」身障家庭親子成長營</t>
  </si>
  <si>
    <t>44.愛在雲林行動柑ㄚ店社福團體聯合通路發展延續計畫</t>
  </si>
  <si>
    <t>社團法人雲林縣身心照護協會</t>
  </si>
  <si>
    <t>45.辦理身心障礙者社會保險業務</t>
  </si>
  <si>
    <t>執行完畢，於6月追加預算。</t>
  </si>
  <si>
    <t>46.雲林縣身心障礙者保護服務計畫</t>
  </si>
  <si>
    <t>（六）社會工作</t>
  </si>
  <si>
    <t>1.雲林縣101年社會工作分級訓練研習計畫</t>
  </si>
  <si>
    <t>執行中，執行至年底，目前執行進度為50%。</t>
  </si>
  <si>
    <t>2.「兒童及少年保護結構化決策模式」教育訓練</t>
  </si>
  <si>
    <t>規劃辦理中，預計10-12月辦理。</t>
  </si>
  <si>
    <t>3.婦幼專車油料費及乘客險費用</t>
  </si>
  <si>
    <t>執行中，執行至年底，油料費用若未超過本府控管額度則不支用。</t>
  </si>
  <si>
    <t>4.雲林縣社會工作EAP(員工協助)方案</t>
  </si>
  <si>
    <t>執行中，執行至年底，目前執行進度為75%。</t>
  </si>
  <si>
    <t>5.雲林縣社會工作團體工作技巧增進活動</t>
  </si>
  <si>
    <t>已執行完畢，核銷程序辦理中。</t>
  </si>
  <si>
    <t>6.雲林縣102年度優秀社工選拔暨表揚活動</t>
  </si>
  <si>
    <t>3月30日執行完畢，核銷程序辦理中。</t>
  </si>
  <si>
    <t>7.家家有愛，防暴總動員</t>
  </si>
  <si>
    <t>執行核銷完畢。</t>
  </si>
  <si>
    <t>8.102年度雲林縣保護兒童反性侵害及性騷擾社區防治宣導</t>
  </si>
  <si>
    <t>執行中，執行至年底，目前執行進度為50%</t>
  </si>
  <si>
    <t>9.兒少身體自主權及性侵害防治影音互動宣導計畫</t>
  </si>
  <si>
    <t>10.102年度家庭暴力防治宣導計畫</t>
  </si>
  <si>
    <t>執行中，執行至年底，目前執行進度為80%</t>
  </si>
  <si>
    <t>11.102年度外聘督導計畫(家暴加害人追蹤輔導)</t>
  </si>
  <si>
    <t>12.102年度離婚案件之未成年子女生活適應處遇計畫</t>
  </si>
  <si>
    <t>執行中，執行至年底，目前執行進度為75%</t>
  </si>
  <si>
    <t>13.102年度雲林縣高風險家庭關懷處遇服務計畫</t>
  </si>
  <si>
    <t>執行中，執行至年底，目前執行進度為70%</t>
  </si>
  <si>
    <t>14.102年度雲林縣高風險家庭關懷處遇服務計畫</t>
  </si>
  <si>
    <t>15.102年度雲林縣高風險家庭關懷處遇服務計畫</t>
  </si>
  <si>
    <t>16.102年度雲林縣社會工作督導培訓工作坊</t>
  </si>
  <si>
    <t>規劃辦理中，預計10-11月辦理。</t>
  </si>
  <si>
    <t>17.社會工作者喘息身心紓壓工作坊</t>
  </si>
  <si>
    <t>18.102年度雲林縣高風險家庭關懷處遇服務計畫</t>
  </si>
  <si>
    <t>執行中，執行至年底，目前執行進度為60%</t>
  </si>
  <si>
    <t>19.社工專業研習—塔羅藝術治療工作坊</t>
  </si>
  <si>
    <t>20.雲林縣目賭暴力兒童及少年個案處遇服務</t>
  </si>
  <si>
    <t>21.雲林縣辦理102年度單親家庭領域社工專業技能在職訓練</t>
  </si>
  <si>
    <t>規劃辦理中，預計下半年執行。</t>
  </si>
  <si>
    <t>22.102年度雲林縣毒癮者家庭關懷服務計畫</t>
  </si>
  <si>
    <t>4月開始辦理，執行至年底。</t>
  </si>
  <si>
    <t>23.102年度雲林縣社會福利及社會工作知能研習--專業基礎課程</t>
  </si>
  <si>
    <t>6月8日執行完畢，核銷程序辦理中。</t>
  </si>
  <si>
    <t>24.雲林縣政府性侵害加害人個案管理資訊系統委外建置案</t>
  </si>
  <si>
    <t>執行中，預計執行至12月中旬完成。</t>
  </si>
  <si>
    <t>雲林縣政府社會處社會工作科</t>
  </si>
  <si>
    <t>25.雲林縣政府102年度性侵害防治宣導計畫</t>
  </si>
  <si>
    <t>26.雲林縣政府102年度兒少保護外聘督導暨個案研討實施計畫</t>
  </si>
  <si>
    <t>第1場已於9月30日執行完畢，第2場預計11月18日執行。</t>
  </si>
  <si>
    <t>27.雲林縣高關懷青少年自我成長團體方案</t>
  </si>
  <si>
    <t>規劃辦理中，預計9-11月執行</t>
  </si>
  <si>
    <t xml:space="preserve">28.雲林縣親屬與繼親收養人親職教育課程
</t>
  </si>
  <si>
    <t>規劃辦理中，預計10-12月執行</t>
  </si>
  <si>
    <t>29.102雲林縣家庭暴力被害人垂直整合服務方案</t>
  </si>
  <si>
    <t>4月份開始執行，執行至年底。</t>
  </si>
  <si>
    <t>30.雲林縣離婚案件之未成年子女及家長商談</t>
  </si>
  <si>
    <t>1月份開始執行，執行至年底。</t>
  </si>
  <si>
    <t>31.『從遊戲看孩子的世界』兒童服務工作研習</t>
  </si>
  <si>
    <t>9月已執行完畢，核銷程序辦理中。</t>
  </si>
  <si>
    <t>32.千嬌百媚社區睦鄰活動</t>
  </si>
  <si>
    <t>33.守護人權【暴力零容忍】-紫絲帶防暴音樂會宣導活動 
活力。尊嚴。自主。平權</t>
  </si>
  <si>
    <t>七、其他福利</t>
  </si>
  <si>
    <t>1.雲林縣公益彩券分配款專戶管理費</t>
  </si>
  <si>
    <t>執行中，本案執行至年底，目前執行進度為75%。</t>
  </si>
  <si>
    <t>2.101年度公益彩券盈餘運用情形說明會研討會</t>
  </si>
  <si>
    <t>3.102年度雲林縣幸福專車第2年試辦計畫</t>
  </si>
  <si>
    <t>執行中，本案執行至年底，目前執行進度為50%。</t>
  </si>
  <si>
    <t>4.公益彩券盈餘分配款運用情形宣導計畫</t>
  </si>
  <si>
    <t>預計11月配合身障者日辦理宣導。</t>
  </si>
  <si>
    <t>1.以前年度公益彩券盈餘保留案及未結案件</t>
  </si>
  <si>
    <t>尚有補助案經委員會同意保留經費至102年度執行，目前正執行中。</t>
  </si>
  <si>
    <t>(C)</t>
  </si>
  <si>
    <t>(D)</t>
  </si>
  <si>
    <t>填表說明：「福利類別及項目」，得視當季實際執行情形酌予增減或修正。</t>
  </si>
  <si>
    <t>八、本年度1月起至本季截止公益彩券盈餘分配剩餘情形：</t>
  </si>
  <si>
    <t>（一）本年度1月起至本季截止，累計公益彩券盈餘分配待運用數(d)=(a)+(b)-(c)=</t>
  </si>
  <si>
    <t>元。</t>
  </si>
  <si>
    <t>（二）尚未執行之原因：</t>
  </si>
  <si>
    <t>3.本府公益彩券補助案以受補助單位送府辦理核銷完成後進行撥款事宜，無事先預撥費用，雖執行率較低，但  補助案持續執行中，另有補助案係屬年度型方案，採行季撥或半年撥款辦理核銷事宜，亦造成執行率較低之原因，有關102年度公益彩券盈餘有關各補助案已陸續規劃辦理中或執行中。</t>
  </si>
  <si>
    <t>4.賸餘經費留至專戶支用。</t>
  </si>
  <si>
    <t xml:space="preserve">   業務單位主管簽章：</t>
  </si>
  <si>
    <t>機關主管簽章：</t>
  </si>
  <si>
    <t>1.101年度補助案件已執行完畢，除經同意保留至102年度執行，綜上101年度保留經費新台幣14,828,229元整(含待核銷案及保留案)，目前執行，目前正積極執行中，執行金額為新台幣8,341,593元，執行率56.25%。</t>
  </si>
  <si>
    <t xml:space="preserve">會計單位
主管簽章：
</t>
  </si>
  <si>
    <t>2.102年度第3季執行率：102年度執行數225,789,366元(不含保留執行數)/預算數355,903,289，執行率63%</t>
  </si>
  <si>
    <r>
      <t xml:space="preserve"> (三) 運用以前年度待運用數</t>
    </r>
    <r>
      <rPr>
        <u val="single"/>
        <sz val="12"/>
        <rFont val="標楷體"/>
        <family val="4"/>
      </rPr>
      <t xml:space="preserve"> 16,567,547 </t>
    </r>
    <r>
      <rPr>
        <sz val="12"/>
        <rFont val="標楷體"/>
        <family val="4"/>
      </rPr>
      <t>元(上季15722147元+本季新增370000+315400+160000元)</t>
    </r>
  </si>
  <si>
    <t>承辦人員
簽章：
聯絡電話：05-5522622
填表日期：102.10.25</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</si>
</sst>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_ "/>
    <numFmt numFmtId="180" formatCode="#,##0_ "/>
    <numFmt numFmtId="181" formatCode="#,##0_);[Red]\(#,##0\)"/>
    <numFmt numFmtId="182" formatCode="m&quot;月&quot;d&quot;日&quot;"/>
    <numFmt numFmtId="183" formatCode="_-* #,##0.0_-;\-* #,##0.0_-;_-* &quot;-&quot;??_-;_-@_-"/>
    <numFmt numFmtId="184" formatCode="_-* #,##0_-;\-* #,##0_-;_-* &quot;-&quot;??_-;_-@_-"/>
    <numFmt numFmtId="185" formatCode="0.0%"/>
    <numFmt numFmtId="186" formatCode="#,##0_);\(#,##0\)"/>
    <numFmt numFmtId="187" formatCode="&quot;$&quot;#,##0_);\(&quot;$&quot;#,##0\)"/>
    <numFmt numFmtId="188" formatCode="0_);[Red]\(0\)"/>
    <numFmt numFmtId="189" formatCode="0_);\(0\)"/>
    <numFmt numFmtId="190" formatCode="#,##0;[Red]#,##0"/>
  </numFmts>
  <fonts count="35">
    <font>
      <sz val="12"/>
      <name val="新細明體"/>
      <family val="1"/>
    </font>
    <font>
      <sz val="9"/>
      <name val="新細明體"/>
      <family val="1"/>
    </font>
    <font>
      <u val="single"/>
      <sz val="10.8"/>
      <color indexed="12"/>
      <name val="新細明體"/>
      <family val="1"/>
    </font>
    <font>
      <u val="single"/>
      <sz val="10.8"/>
      <color indexed="36"/>
      <name val="新細明體"/>
      <family val="1"/>
    </font>
    <font>
      <sz val="12"/>
      <color indexed="8"/>
      <name val="新細明體"/>
      <family val="1"/>
    </font>
    <font>
      <sz val="12"/>
      <color indexed="10"/>
      <name val="新細明體"/>
      <family val="1"/>
    </font>
    <font>
      <sz val="12"/>
      <name val="標楷體"/>
      <family val="4"/>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u val="single"/>
      <sz val="18"/>
      <name val="標楷體"/>
      <family val="4"/>
    </font>
    <font>
      <sz val="18"/>
      <name val="標楷體"/>
      <family val="4"/>
    </font>
    <font>
      <sz val="13"/>
      <name val="新細明體"/>
      <family val="1"/>
    </font>
    <font>
      <sz val="13"/>
      <name val="標楷體"/>
      <family val="4"/>
    </font>
    <font>
      <sz val="9"/>
      <name val="標楷體"/>
      <family val="4"/>
    </font>
    <font>
      <u val="single"/>
      <sz val="12"/>
      <name val="標楷體"/>
      <family val="4"/>
    </font>
    <font>
      <sz val="10"/>
      <name val="標楷體"/>
      <family val="4"/>
    </font>
    <font>
      <sz val="14"/>
      <name val="標楷體"/>
      <family val="4"/>
    </font>
    <font>
      <sz val="11"/>
      <name val="標楷體"/>
      <family val="4"/>
    </font>
    <font>
      <u val="single"/>
      <sz val="13"/>
      <name val="標楷體"/>
      <family val="4"/>
    </font>
    <font>
      <sz val="10"/>
      <name val="新細明體"/>
      <family val="1"/>
    </font>
    <font>
      <u val="singleAccounting"/>
      <sz val="12"/>
      <name val="標楷體"/>
      <family val="4"/>
    </font>
    <font>
      <sz val="11"/>
      <color indexed="8"/>
      <name val="標楷體"/>
      <family val="4"/>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s>
  <borders count="15">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8" fillId="16" borderId="0" applyNumberFormat="0" applyBorder="0" applyAlignment="0" applyProtection="0"/>
    <xf numFmtId="0" fontId="9" fillId="0" borderId="1" applyNumberFormat="0" applyFill="0" applyAlignment="0" applyProtection="0"/>
    <xf numFmtId="0" fontId="10" fillId="4" borderId="0" applyNumberFormat="0" applyBorder="0" applyAlignment="0" applyProtection="0"/>
    <xf numFmtId="9" fontId="0" fillId="0" borderId="0" applyFont="0" applyFill="0" applyBorder="0" applyAlignment="0" applyProtection="0"/>
    <xf numFmtId="0" fontId="11"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3" applyNumberFormat="0" applyFill="0" applyAlignment="0" applyProtection="0"/>
    <xf numFmtId="0" fontId="0" fillId="18" borderId="4" applyNumberFormat="0" applyFont="0" applyAlignment="0" applyProtection="0"/>
    <xf numFmtId="0" fontId="2" fillId="0" borderId="0" applyNumberFormat="0" applyFill="0" applyBorder="0" applyAlignment="0" applyProtection="0"/>
    <xf numFmtId="0" fontId="13" fillId="0" borderId="0" applyNumberFormat="0" applyFill="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2" borderId="0" applyNumberFormat="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7" borderId="2" applyNumberFormat="0" applyAlignment="0" applyProtection="0"/>
    <xf numFmtId="0" fontId="19" fillId="17" borderId="8" applyNumberFormat="0" applyAlignment="0" applyProtection="0"/>
    <xf numFmtId="0" fontId="20" fillId="23" borderId="9" applyNumberFormat="0" applyAlignment="0" applyProtection="0"/>
    <xf numFmtId="0" fontId="21" fillId="3" borderId="0" applyNumberFormat="0" applyBorder="0" applyAlignment="0" applyProtection="0"/>
    <xf numFmtId="0" fontId="5" fillId="0" borderId="0" applyNumberFormat="0" applyFill="0" applyBorder="0" applyAlignment="0" applyProtection="0"/>
  </cellStyleXfs>
  <cellXfs count="199">
    <xf numFmtId="0" fontId="0" fillId="0" borderId="0" xfId="0" applyAlignment="1">
      <alignment/>
    </xf>
    <xf numFmtId="41" fontId="0" fillId="0" borderId="0" xfId="0" applyNumberFormat="1" applyFont="1" applyAlignment="1">
      <alignment/>
    </xf>
    <xf numFmtId="41" fontId="0" fillId="0" borderId="0" xfId="0" applyNumberFormat="1" applyFont="1" applyAlignment="1">
      <alignment/>
    </xf>
    <xf numFmtId="41" fontId="0" fillId="24" borderId="10" xfId="0" applyNumberFormat="1" applyFont="1" applyFill="1" applyBorder="1" applyAlignment="1">
      <alignment/>
    </xf>
    <xf numFmtId="41" fontId="0" fillId="0" borderId="10" xfId="0" applyNumberFormat="1" applyFont="1" applyBorder="1" applyAlignment="1">
      <alignment/>
    </xf>
    <xf numFmtId="41" fontId="0" fillId="0" borderId="10" xfId="0" applyNumberFormat="1" applyFont="1" applyBorder="1" applyAlignment="1">
      <alignment/>
    </xf>
    <xf numFmtId="41" fontId="4" fillId="24" borderId="10" xfId="0" applyNumberFormat="1" applyFont="1" applyFill="1" applyBorder="1" applyAlignment="1">
      <alignment horizontal="right" vertical="center" wrapText="1"/>
    </xf>
    <xf numFmtId="41" fontId="4" fillId="24" borderId="10" xfId="0" applyNumberFormat="1" applyFont="1" applyFill="1" applyBorder="1" applyAlignment="1">
      <alignment horizontal="right" vertical="center"/>
    </xf>
    <xf numFmtId="41" fontId="0" fillId="24" borderId="10" xfId="0" applyNumberFormat="1" applyFont="1" applyFill="1" applyBorder="1" applyAlignment="1">
      <alignment/>
    </xf>
    <xf numFmtId="41" fontId="5" fillId="0" borderId="10" xfId="0" applyNumberFormat="1" applyFont="1" applyBorder="1" applyAlignment="1">
      <alignment/>
    </xf>
    <xf numFmtId="0" fontId="6" fillId="0" borderId="10" xfId="0" applyFont="1" applyFill="1" applyBorder="1" applyAlignment="1">
      <alignment horizontal="left" vertical="top" wrapText="1"/>
    </xf>
    <xf numFmtId="190" fontId="6" fillId="0" borderId="10" xfId="0" applyNumberFormat="1" applyFont="1" applyFill="1" applyBorder="1" applyAlignment="1">
      <alignment horizontal="center" vertical="center" wrapText="1"/>
    </xf>
    <xf numFmtId="190" fontId="6" fillId="0" borderId="10" xfId="0" applyNumberFormat="1" applyFont="1" applyFill="1" applyBorder="1" applyAlignment="1">
      <alignment horizontal="right" vertical="center"/>
    </xf>
    <xf numFmtId="41" fontId="6" fillId="0" borderId="10" xfId="0" applyNumberFormat="1" applyFont="1" applyFill="1" applyBorder="1" applyAlignment="1">
      <alignment horizontal="center" vertical="center" wrapText="1"/>
    </xf>
    <xf numFmtId="190" fontId="6" fillId="0" borderId="10" xfId="0" applyNumberFormat="1" applyFont="1" applyFill="1" applyBorder="1" applyAlignment="1">
      <alignment horizontal="center" vertical="center"/>
    </xf>
    <xf numFmtId="0" fontId="0" fillId="0" borderId="0" xfId="0" applyFont="1" applyFill="1" applyBorder="1" applyAlignment="1">
      <alignment horizontal="center" vertical="center"/>
    </xf>
    <xf numFmtId="184" fontId="6" fillId="0" borderId="0" xfId="34" applyNumberFormat="1" applyFont="1" applyFill="1" applyBorder="1" applyAlignment="1">
      <alignment horizontal="center" vertical="center"/>
    </xf>
    <xf numFmtId="3" fontId="6" fillId="0" borderId="0" xfId="0" applyNumberFormat="1" applyFont="1" applyFill="1" applyBorder="1" applyAlignment="1">
      <alignment horizontal="center" vertical="center" wrapText="1"/>
    </xf>
    <xf numFmtId="0" fontId="0" fillId="0" borderId="0" xfId="0" applyFont="1" applyFill="1" applyAlignment="1">
      <alignment horizontal="center" vertical="center"/>
    </xf>
    <xf numFmtId="0" fontId="6" fillId="0" borderId="0" xfId="0" applyFont="1" applyFill="1" applyAlignment="1">
      <alignment horizontal="left" vertical="center" wrapText="1"/>
    </xf>
    <xf numFmtId="0" fontId="24" fillId="0" borderId="0" xfId="0" applyFont="1" applyFill="1" applyBorder="1" applyAlignment="1">
      <alignment horizontal="center" vertical="center"/>
    </xf>
    <xf numFmtId="0" fontId="24" fillId="0" borderId="0" xfId="0" applyFont="1" applyFill="1" applyAlignment="1">
      <alignment horizontal="center" vertical="center"/>
    </xf>
    <xf numFmtId="0" fontId="1" fillId="0" borderId="0" xfId="0" applyFont="1" applyFill="1" applyAlignment="1">
      <alignment horizontal="left" vertical="center" wrapText="1"/>
    </xf>
    <xf numFmtId="3" fontId="24" fillId="0" borderId="0" xfId="0" applyNumberFormat="1" applyFont="1" applyFill="1" applyBorder="1" applyAlignment="1">
      <alignment horizontal="center" vertical="center"/>
    </xf>
    <xf numFmtId="0" fontId="25" fillId="0" borderId="0" xfId="0" applyFont="1" applyFill="1" applyBorder="1" applyAlignment="1">
      <alignment horizontal="center" vertical="center"/>
    </xf>
    <xf numFmtId="184" fontId="25" fillId="0" borderId="0" xfId="0" applyNumberFormat="1" applyFont="1" applyFill="1" applyBorder="1" applyAlignment="1">
      <alignment horizontal="center" vertical="center"/>
    </xf>
    <xf numFmtId="0" fontId="25" fillId="0" borderId="0" xfId="0" applyFont="1" applyFill="1" applyAlignment="1">
      <alignment horizontal="center" vertical="center"/>
    </xf>
    <xf numFmtId="0" fontId="6" fillId="0" borderId="0" xfId="0" applyFont="1" applyFill="1" applyAlignment="1">
      <alignment horizontal="center" vertical="center"/>
    </xf>
    <xf numFmtId="0" fontId="26" fillId="0" borderId="0" xfId="0" applyFont="1" applyFill="1" applyAlignment="1">
      <alignment horizontal="left" vertical="center" wrapText="1"/>
    </xf>
    <xf numFmtId="0" fontId="6" fillId="0" borderId="0" xfId="0" applyFont="1" applyFill="1" applyAlignment="1">
      <alignment vertical="center"/>
    </xf>
    <xf numFmtId="0" fontId="25" fillId="0" borderId="0" xfId="0" applyFont="1" applyFill="1" applyBorder="1" applyAlignment="1">
      <alignment horizontal="left" vertical="center"/>
    </xf>
    <xf numFmtId="3" fontId="6" fillId="0" borderId="0" xfId="0" applyNumberFormat="1" applyFont="1" applyFill="1" applyBorder="1" applyAlignment="1">
      <alignment horizontal="left" vertical="center" wrapText="1"/>
    </xf>
    <xf numFmtId="0" fontId="25" fillId="0" borderId="0" xfId="0" applyFont="1" applyFill="1" applyAlignment="1">
      <alignment horizontal="left" vertical="center"/>
    </xf>
    <xf numFmtId="3" fontId="27" fillId="0" borderId="0" xfId="0" applyNumberFormat="1" applyFont="1" applyFill="1" applyBorder="1" applyAlignment="1">
      <alignment horizontal="left" vertical="center" wrapText="1"/>
    </xf>
    <xf numFmtId="184" fontId="6" fillId="0" borderId="0" xfId="34" applyNumberFormat="1" applyFont="1" applyFill="1" applyBorder="1" applyAlignment="1">
      <alignment horizontal="left" vertical="center"/>
    </xf>
    <xf numFmtId="0" fontId="28" fillId="0" borderId="0" xfId="0" applyFont="1" applyFill="1" applyAlignment="1">
      <alignment vertical="center" wrapText="1"/>
    </xf>
    <xf numFmtId="0" fontId="6" fillId="0" borderId="0" xfId="0" applyFont="1" applyFill="1" applyAlignment="1">
      <alignment horizontal="right" vertical="center"/>
    </xf>
    <xf numFmtId="0" fontId="6" fillId="0" borderId="0" xfId="0" applyFont="1" applyFill="1" applyAlignment="1">
      <alignment vertical="center" wrapText="1"/>
    </xf>
    <xf numFmtId="0" fontId="26" fillId="0" borderId="0" xfId="0" applyFont="1" applyFill="1" applyAlignment="1">
      <alignment vertical="center"/>
    </xf>
    <xf numFmtId="0" fontId="28" fillId="0" borderId="10" xfId="0" applyFont="1" applyFill="1" applyBorder="1" applyAlignment="1">
      <alignment vertical="center" wrapText="1"/>
    </xf>
    <xf numFmtId="184" fontId="6" fillId="0" borderId="10" xfId="34" applyNumberFormat="1" applyFont="1" applyFill="1" applyBorder="1" applyAlignment="1">
      <alignment vertical="center"/>
    </xf>
    <xf numFmtId="184" fontId="6" fillId="0" borderId="10" xfId="34" applyNumberFormat="1"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0" fontId="26" fillId="0" borderId="10" xfId="0" applyFont="1" applyFill="1" applyBorder="1" applyAlignment="1">
      <alignment horizontal="left" vertical="center" wrapText="1"/>
    </xf>
    <xf numFmtId="0" fontId="6" fillId="0" borderId="0" xfId="0" applyFont="1" applyFill="1" applyBorder="1" applyAlignment="1">
      <alignment horizontal="center" vertical="center"/>
    </xf>
    <xf numFmtId="0" fontId="6" fillId="0" borderId="10" xfId="0" applyFont="1" applyFill="1" applyBorder="1" applyAlignment="1">
      <alignment horizontal="left" vertical="center" wrapText="1"/>
    </xf>
    <xf numFmtId="3" fontId="6" fillId="0" borderId="10" xfId="0" applyNumberFormat="1" applyFont="1" applyFill="1" applyBorder="1" applyAlignment="1">
      <alignment horizontal="center" vertical="center"/>
    </xf>
    <xf numFmtId="186" fontId="30" fillId="0" borderId="10" xfId="34" applyNumberFormat="1" applyFont="1" applyFill="1" applyBorder="1" applyAlignment="1">
      <alignment horizontal="center" vertical="center"/>
    </xf>
    <xf numFmtId="9" fontId="28" fillId="0" borderId="10" xfId="40" applyFont="1" applyFill="1" applyBorder="1" applyAlignment="1">
      <alignment horizontal="left" vertical="center"/>
    </xf>
    <xf numFmtId="181" fontId="6" fillId="0" borderId="10" xfId="0" applyNumberFormat="1" applyFont="1" applyFill="1" applyBorder="1" applyAlignment="1">
      <alignment horizontal="center" vertical="center"/>
    </xf>
    <xf numFmtId="41" fontId="6" fillId="0" borderId="10" xfId="0" applyNumberFormat="1" applyFont="1" applyFill="1" applyBorder="1" applyAlignment="1">
      <alignment horizontal="center" vertical="center"/>
    </xf>
    <xf numFmtId="181" fontId="30" fillId="0" borderId="10" xfId="0" applyNumberFormat="1" applyFont="1" applyFill="1" applyBorder="1" applyAlignment="1">
      <alignment horizontal="center" vertical="center"/>
    </xf>
    <xf numFmtId="0" fontId="28" fillId="0" borderId="10" xfId="0" applyFont="1" applyFill="1" applyBorder="1" applyAlignment="1">
      <alignment horizontal="left" vertical="center" wrapText="1"/>
    </xf>
    <xf numFmtId="186" fontId="30" fillId="0" borderId="10" xfId="0" applyNumberFormat="1" applyFont="1" applyFill="1" applyBorder="1" applyAlignment="1">
      <alignment horizontal="center" vertical="center"/>
    </xf>
    <xf numFmtId="0" fontId="6" fillId="0" borderId="0" xfId="0" applyFont="1" applyFill="1" applyBorder="1" applyAlignment="1">
      <alignment horizontal="center" vertical="center" wrapText="1"/>
    </xf>
    <xf numFmtId="186" fontId="30" fillId="0" borderId="10" xfId="0" applyNumberFormat="1" applyFont="1" applyFill="1" applyBorder="1" applyAlignment="1">
      <alignment horizontal="center" vertical="center" wrapText="1"/>
    </xf>
    <xf numFmtId="190" fontId="6" fillId="0" borderId="10" xfId="33" applyNumberFormat="1" applyFont="1" applyFill="1" applyBorder="1" applyAlignment="1">
      <alignment horizontal="center" vertical="center" wrapText="1"/>
      <protection/>
    </xf>
    <xf numFmtId="0" fontId="30" fillId="0" borderId="10" xfId="0" applyFont="1" applyFill="1" applyBorder="1" applyAlignment="1">
      <alignment vertical="center" wrapText="1"/>
    </xf>
    <xf numFmtId="41" fontId="6" fillId="0" borderId="10" xfId="34" applyNumberFormat="1" applyFont="1" applyFill="1" applyBorder="1" applyAlignment="1">
      <alignment horizontal="center" vertical="center"/>
    </xf>
    <xf numFmtId="190" fontId="6" fillId="0" borderId="10" xfId="34" applyNumberFormat="1" applyFont="1" applyFill="1" applyBorder="1" applyAlignment="1">
      <alignment horizontal="center" vertical="center"/>
    </xf>
    <xf numFmtId="9" fontId="30" fillId="0" borderId="10" xfId="40" applyFont="1" applyFill="1" applyBorder="1" applyAlignment="1">
      <alignment horizontal="left" vertical="center"/>
    </xf>
    <xf numFmtId="0" fontId="6" fillId="0" borderId="10" xfId="33" applyFont="1" applyFill="1" applyBorder="1" applyAlignment="1">
      <alignment horizontal="left" vertical="center" wrapText="1"/>
      <protection/>
    </xf>
    <xf numFmtId="181" fontId="30" fillId="0" borderId="10" xfId="0" applyNumberFormat="1" applyFont="1" applyFill="1" applyBorder="1" applyAlignment="1">
      <alignment horizontal="center" vertical="center" wrapText="1"/>
    </xf>
    <xf numFmtId="184" fontId="6" fillId="0" borderId="0" xfId="0" applyNumberFormat="1" applyFont="1" applyFill="1" applyBorder="1" applyAlignment="1">
      <alignment horizontal="center" vertical="center"/>
    </xf>
    <xf numFmtId="3" fontId="6" fillId="0" borderId="10" xfId="0" applyNumberFormat="1" applyFont="1" applyFill="1" applyBorder="1" applyAlignment="1">
      <alignment horizontal="center" vertical="center" wrapText="1"/>
    </xf>
    <xf numFmtId="0" fontId="6" fillId="0" borderId="11" xfId="0" applyFont="1" applyFill="1" applyBorder="1" applyAlignment="1">
      <alignment horizontal="left" vertical="top" wrapText="1"/>
    </xf>
    <xf numFmtId="41" fontId="30" fillId="0" borderId="10" xfId="34" applyNumberFormat="1" applyFont="1" applyFill="1" applyBorder="1" applyAlignment="1">
      <alignment horizontal="center" vertical="center"/>
    </xf>
    <xf numFmtId="186" fontId="30" fillId="0" borderId="10" xfId="34" applyNumberFormat="1" applyFont="1" applyFill="1" applyBorder="1" applyAlignment="1">
      <alignment horizontal="center" vertical="center" wrapText="1"/>
    </xf>
    <xf numFmtId="0" fontId="6" fillId="0" borderId="10" xfId="0" applyNumberFormat="1" applyFont="1" applyFill="1" applyBorder="1" applyAlignment="1">
      <alignment horizontal="left" vertical="center" wrapText="1"/>
    </xf>
    <xf numFmtId="0" fontId="6" fillId="0" borderId="10" xfId="0" applyFont="1" applyFill="1" applyBorder="1" applyAlignment="1">
      <alignment horizontal="left" vertical="top" wrapText="1"/>
    </xf>
    <xf numFmtId="190" fontId="6" fillId="0" borderId="10" xfId="0" applyNumberFormat="1" applyFont="1" applyFill="1" applyBorder="1" applyAlignment="1">
      <alignment horizontal="center" vertical="center" wrapText="1"/>
    </xf>
    <xf numFmtId="186" fontId="30" fillId="0" borderId="10" xfId="34" applyNumberFormat="1" applyFont="1" applyFill="1" applyBorder="1" applyAlignment="1">
      <alignment horizontal="center" vertical="center" wrapText="1"/>
    </xf>
    <xf numFmtId="9" fontId="28" fillId="0" borderId="10" xfId="40" applyFont="1" applyFill="1" applyBorder="1" applyAlignment="1">
      <alignment horizontal="left" vertical="center"/>
    </xf>
    <xf numFmtId="0" fontId="28" fillId="0" borderId="10" xfId="0" applyFont="1" applyFill="1" applyBorder="1" applyAlignment="1">
      <alignment horizontal="left" vertical="center" wrapText="1"/>
    </xf>
    <xf numFmtId="41" fontId="30" fillId="0" borderId="10" xfId="34" applyNumberFormat="1" applyFont="1" applyFill="1" applyBorder="1" applyAlignment="1">
      <alignment horizontal="center" vertical="center" wrapText="1"/>
    </xf>
    <xf numFmtId="3" fontId="6" fillId="0" borderId="10" xfId="0" applyNumberFormat="1" applyFont="1" applyFill="1" applyBorder="1" applyAlignment="1">
      <alignment horizontal="right" vertical="center"/>
    </xf>
    <xf numFmtId="9" fontId="30" fillId="0" borderId="10" xfId="40" applyFont="1" applyFill="1" applyBorder="1" applyAlignment="1">
      <alignment horizontal="center" vertical="center"/>
    </xf>
    <xf numFmtId="0" fontId="6" fillId="0" borderId="10" xfId="0" applyFont="1" applyFill="1" applyBorder="1" applyAlignment="1">
      <alignment vertical="center" wrapText="1"/>
    </xf>
    <xf numFmtId="3" fontId="6" fillId="0" borderId="10" xfId="0" applyNumberFormat="1" applyFont="1" applyFill="1" applyBorder="1" applyAlignment="1">
      <alignment horizontal="right" vertical="center" wrapText="1"/>
    </xf>
    <xf numFmtId="186" fontId="6" fillId="0" borderId="10" xfId="34" applyNumberFormat="1" applyFont="1" applyFill="1" applyBorder="1" applyAlignment="1">
      <alignment horizontal="right" vertical="center"/>
    </xf>
    <xf numFmtId="190" fontId="0" fillId="0" borderId="10" xfId="0" applyNumberFormat="1" applyFont="1" applyFill="1" applyBorder="1" applyAlignment="1">
      <alignment horizontal="right" vertical="center"/>
    </xf>
    <xf numFmtId="41" fontId="6" fillId="0" borderId="10" xfId="34" applyNumberFormat="1" applyFont="1" applyFill="1" applyBorder="1" applyAlignment="1">
      <alignment vertical="center"/>
    </xf>
    <xf numFmtId="9" fontId="30" fillId="0" borderId="10" xfId="40" applyNumberFormat="1" applyFont="1" applyFill="1" applyBorder="1" applyAlignment="1">
      <alignment horizontal="left" vertical="center"/>
    </xf>
    <xf numFmtId="180" fontId="6" fillId="0" borderId="10" xfId="0" applyNumberFormat="1" applyFont="1" applyFill="1" applyBorder="1" applyAlignment="1">
      <alignment horizontal="center" vertical="center" wrapText="1"/>
    </xf>
    <xf numFmtId="181" fontId="6" fillId="0" borderId="10" xfId="0" applyNumberFormat="1" applyFont="1" applyFill="1" applyBorder="1" applyAlignment="1">
      <alignment horizontal="center" vertical="center" wrapText="1"/>
    </xf>
    <xf numFmtId="186" fontId="6" fillId="0" borderId="10" xfId="34" applyNumberFormat="1" applyFont="1" applyFill="1" applyBorder="1" applyAlignment="1">
      <alignment horizontal="center" vertical="center"/>
    </xf>
    <xf numFmtId="186" fontId="6" fillId="0" borderId="10" xfId="0" applyNumberFormat="1" applyFont="1" applyFill="1" applyBorder="1" applyAlignment="1">
      <alignment horizontal="center" vertical="center" wrapText="1"/>
    </xf>
    <xf numFmtId="190" fontId="0" fillId="0" borderId="10" xfId="0" applyNumberFormat="1" applyFont="1" applyFill="1" applyBorder="1" applyAlignment="1">
      <alignment horizontal="center" vertical="center"/>
    </xf>
    <xf numFmtId="190" fontId="0" fillId="0" borderId="10" xfId="0" applyNumberFormat="1" applyFont="1" applyFill="1" applyBorder="1" applyAlignment="1">
      <alignment horizontal="center" vertical="center"/>
    </xf>
    <xf numFmtId="9" fontId="30" fillId="0" borderId="10" xfId="40" applyNumberFormat="1" applyFont="1" applyFill="1" applyBorder="1" applyAlignment="1">
      <alignment horizontal="left" vertical="center"/>
    </xf>
    <xf numFmtId="0" fontId="6" fillId="25" borderId="0" xfId="0" applyFont="1" applyFill="1" applyAlignment="1">
      <alignment horizontal="center" vertical="center"/>
    </xf>
    <xf numFmtId="41" fontId="30" fillId="0" borderId="10" xfId="34" applyNumberFormat="1" applyFont="1" applyFill="1" applyBorder="1" applyAlignment="1">
      <alignment vertical="center"/>
    </xf>
    <xf numFmtId="184" fontId="6" fillId="0" borderId="10" xfId="34" applyNumberFormat="1" applyFont="1" applyFill="1" applyBorder="1" applyAlignment="1">
      <alignment horizontal="center" vertical="center"/>
    </xf>
    <xf numFmtId="184" fontId="30" fillId="0" borderId="10" xfId="34" applyNumberFormat="1" applyFont="1" applyFill="1" applyBorder="1" applyAlignment="1">
      <alignment horizontal="left" vertical="center"/>
    </xf>
    <xf numFmtId="184" fontId="30" fillId="0" borderId="10" xfId="34" applyNumberFormat="1" applyFont="1" applyFill="1" applyBorder="1" applyAlignment="1">
      <alignment horizontal="right" vertical="center"/>
    </xf>
    <xf numFmtId="0" fontId="30" fillId="0" borderId="1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24" fillId="0" borderId="0" xfId="0" applyFont="1" applyFill="1" applyBorder="1" applyAlignment="1">
      <alignment horizontal="left" vertical="center"/>
    </xf>
    <xf numFmtId="0" fontId="24" fillId="0" borderId="0" xfId="0" applyFont="1" applyFill="1" applyAlignment="1">
      <alignment horizontal="left" vertical="center"/>
    </xf>
    <xf numFmtId="3" fontId="31" fillId="0" borderId="0" xfId="0" applyNumberFormat="1" applyFont="1" applyFill="1" applyBorder="1" applyAlignment="1">
      <alignment vertical="center" wrapText="1"/>
    </xf>
    <xf numFmtId="3" fontId="25" fillId="0" borderId="0" xfId="0" applyNumberFormat="1" applyFont="1" applyFill="1" applyBorder="1" applyAlignment="1">
      <alignment vertical="center" wrapText="1"/>
    </xf>
    <xf numFmtId="0" fontId="25" fillId="0" borderId="0" xfId="0" applyFont="1" applyFill="1" applyAlignment="1">
      <alignment horizontal="left" vertical="center" wrapText="1"/>
    </xf>
    <xf numFmtId="0" fontId="0" fillId="0" borderId="0" xfId="0" applyFont="1" applyFill="1" applyAlignment="1">
      <alignment horizontal="left" vertical="center" wrapText="1"/>
    </xf>
    <xf numFmtId="9" fontId="6" fillId="0" borderId="0" xfId="40" applyFont="1" applyFill="1" applyAlignment="1">
      <alignment horizontal="left" vertical="center" wrapText="1"/>
    </xf>
    <xf numFmtId="0" fontId="32" fillId="0" borderId="0" xfId="0" applyFont="1" applyFill="1" applyAlignment="1">
      <alignment vertical="center" wrapText="1"/>
    </xf>
    <xf numFmtId="184" fontId="6" fillId="0" borderId="0" xfId="34" applyNumberFormat="1" applyFont="1" applyFill="1" applyAlignment="1">
      <alignment vertical="top" wrapText="1"/>
    </xf>
    <xf numFmtId="0" fontId="6" fillId="0" borderId="0" xfId="0" applyFont="1" applyFill="1" applyAlignment="1">
      <alignment horizontal="fill" vertical="top" wrapText="1"/>
    </xf>
    <xf numFmtId="184" fontId="0" fillId="0" borderId="0" xfId="34" applyNumberFormat="1" applyFont="1" applyFill="1" applyAlignment="1">
      <alignment vertical="center"/>
    </xf>
    <xf numFmtId="184" fontId="0" fillId="0" borderId="0" xfId="34" applyNumberFormat="1" applyFont="1" applyFill="1" applyAlignment="1">
      <alignment horizontal="right" vertical="center"/>
    </xf>
    <xf numFmtId="184" fontId="6" fillId="0" borderId="0" xfId="34" applyNumberFormat="1" applyFont="1" applyFill="1" applyAlignment="1">
      <alignment horizontal="right" vertical="center"/>
    </xf>
    <xf numFmtId="0" fontId="0" fillId="0" borderId="0" xfId="0" applyFont="1" applyFill="1" applyAlignment="1">
      <alignment horizontal="center" vertical="center" wrapText="1"/>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6" fillId="0" borderId="0" xfId="0" applyFont="1" applyFill="1" applyAlignment="1">
      <alignment horizontal="left" vertical="center"/>
    </xf>
    <xf numFmtId="184" fontId="33" fillId="0" borderId="0" xfId="34" applyNumberFormat="1" applyFont="1" applyFill="1" applyAlignment="1">
      <alignment horizontal="center" vertical="center" wrapText="1"/>
    </xf>
    <xf numFmtId="3" fontId="27" fillId="0" borderId="0" xfId="0" applyNumberFormat="1" applyFont="1" applyFill="1" applyBorder="1" applyAlignment="1">
      <alignment horizontal="left" vertical="center" wrapText="1"/>
    </xf>
    <xf numFmtId="0" fontId="0" fillId="0" borderId="12" xfId="0" applyFont="1" applyFill="1" applyBorder="1" applyAlignment="1">
      <alignment horizontal="center" vertical="center"/>
    </xf>
    <xf numFmtId="184" fontId="6" fillId="0" borderId="0" xfId="34" applyNumberFormat="1" applyFont="1" applyFill="1" applyAlignment="1">
      <alignment horizontal="center" vertical="top" wrapText="1"/>
    </xf>
    <xf numFmtId="41" fontId="6" fillId="0" borderId="10" xfId="0" applyNumberFormat="1" applyFont="1" applyFill="1" applyBorder="1" applyAlignment="1">
      <alignment horizontal="right" vertical="center" wrapText="1"/>
    </xf>
    <xf numFmtId="181" fontId="34" fillId="0" borderId="10" xfId="0" applyNumberFormat="1" applyFont="1" applyFill="1" applyBorder="1" applyAlignment="1">
      <alignment horizontal="center" vertical="center" wrapText="1"/>
    </xf>
    <xf numFmtId="0" fontId="28" fillId="0" borderId="0" xfId="0" applyFont="1" applyFill="1" applyBorder="1" applyAlignment="1">
      <alignment horizontal="left" vertical="center" wrapText="1"/>
    </xf>
    <xf numFmtId="186" fontId="30" fillId="0" borderId="11" xfId="34" applyNumberFormat="1" applyFont="1" applyFill="1" applyBorder="1" applyAlignment="1">
      <alignment horizontal="center" vertical="center" wrapText="1"/>
    </xf>
    <xf numFmtId="186" fontId="30" fillId="0" borderId="12" xfId="34" applyNumberFormat="1" applyFont="1" applyFill="1" applyBorder="1" applyAlignment="1">
      <alignment horizontal="center" vertical="center" wrapText="1"/>
    </xf>
    <xf numFmtId="41" fontId="30" fillId="0" borderId="11" xfId="34" applyNumberFormat="1" applyFont="1" applyFill="1" applyBorder="1" applyAlignment="1">
      <alignment horizontal="center" vertical="center"/>
    </xf>
    <xf numFmtId="41" fontId="30" fillId="0" borderId="12" xfId="34" applyNumberFormat="1" applyFont="1" applyFill="1" applyBorder="1" applyAlignment="1">
      <alignment horizontal="center" vertical="center"/>
    </xf>
    <xf numFmtId="3" fontId="6" fillId="0" borderId="11" xfId="0" applyNumberFormat="1" applyFont="1" applyFill="1" applyBorder="1" applyAlignment="1">
      <alignment horizontal="right" vertical="center"/>
    </xf>
    <xf numFmtId="3" fontId="6" fillId="0" borderId="12" xfId="0" applyNumberFormat="1" applyFont="1" applyFill="1" applyBorder="1" applyAlignment="1">
      <alignment horizontal="right" vertical="center"/>
    </xf>
    <xf numFmtId="186" fontId="6" fillId="0" borderId="11" xfId="0" applyNumberFormat="1" applyFont="1" applyFill="1" applyBorder="1" applyAlignment="1">
      <alignment horizontal="center" vertical="center" wrapText="1"/>
    </xf>
    <xf numFmtId="186" fontId="6" fillId="0" borderId="12" xfId="0" applyNumberFormat="1" applyFont="1" applyFill="1" applyBorder="1" applyAlignment="1">
      <alignment horizontal="center" vertical="center" wrapText="1"/>
    </xf>
    <xf numFmtId="186" fontId="30" fillId="0" borderId="11" xfId="34" applyNumberFormat="1" applyFont="1" applyFill="1" applyBorder="1" applyAlignment="1">
      <alignment horizontal="center" vertical="center"/>
    </xf>
    <xf numFmtId="186" fontId="30" fillId="0" borderId="12" xfId="34" applyNumberFormat="1" applyFont="1" applyFill="1" applyBorder="1" applyAlignment="1">
      <alignment horizontal="center" vertical="center"/>
    </xf>
    <xf numFmtId="186" fontId="6" fillId="0" borderId="11" xfId="34" applyNumberFormat="1" applyFont="1" applyFill="1" applyBorder="1" applyAlignment="1">
      <alignment horizontal="center" vertical="center"/>
    </xf>
    <xf numFmtId="186" fontId="6" fillId="0" borderId="12" xfId="34" applyNumberFormat="1" applyFont="1" applyFill="1" applyBorder="1" applyAlignment="1">
      <alignment horizontal="center" vertical="center"/>
    </xf>
    <xf numFmtId="41" fontId="30" fillId="0" borderId="11" xfId="34" applyNumberFormat="1" applyFont="1" applyFill="1" applyBorder="1" applyAlignment="1">
      <alignment vertical="center"/>
    </xf>
    <xf numFmtId="41" fontId="30" fillId="0" borderId="12" xfId="34" applyNumberFormat="1" applyFont="1" applyFill="1" applyBorder="1" applyAlignment="1">
      <alignment vertical="center"/>
    </xf>
    <xf numFmtId="0" fontId="6" fillId="0" borderId="10" xfId="0" applyFont="1" applyFill="1" applyBorder="1" applyAlignment="1">
      <alignment horizontal="left" vertical="center" wrapText="1"/>
    </xf>
    <xf numFmtId="0" fontId="0" fillId="0" borderId="10" xfId="0" applyFont="1" applyFill="1" applyBorder="1" applyAlignment="1">
      <alignment horizontal="center" vertical="center"/>
    </xf>
    <xf numFmtId="186" fontId="6" fillId="0" borderId="11" xfId="34" applyNumberFormat="1" applyFont="1" applyFill="1" applyBorder="1" applyAlignment="1">
      <alignment horizontal="right" vertical="center"/>
    </xf>
    <xf numFmtId="186" fontId="6" fillId="0" borderId="12" xfId="34" applyNumberFormat="1" applyFont="1" applyFill="1" applyBorder="1" applyAlignment="1">
      <alignment horizontal="right" vertical="center"/>
    </xf>
    <xf numFmtId="41" fontId="6" fillId="0" borderId="11" xfId="34" applyNumberFormat="1" applyFont="1" applyFill="1" applyBorder="1" applyAlignment="1">
      <alignment horizontal="center" vertical="center"/>
    </xf>
    <xf numFmtId="41" fontId="6" fillId="0" borderId="12" xfId="34" applyNumberFormat="1" applyFont="1" applyFill="1" applyBorder="1" applyAlignment="1">
      <alignment horizontal="center" vertical="center"/>
    </xf>
    <xf numFmtId="41" fontId="6" fillId="0" borderId="11" xfId="0" applyNumberFormat="1" applyFont="1" applyFill="1" applyBorder="1" applyAlignment="1">
      <alignment horizontal="center" vertical="center" wrapText="1"/>
    </xf>
    <xf numFmtId="41" fontId="6" fillId="0" borderId="12" xfId="0" applyNumberFormat="1" applyFont="1" applyFill="1" applyBorder="1" applyAlignment="1">
      <alignment horizontal="center" vertical="center" wrapText="1"/>
    </xf>
    <xf numFmtId="181" fontId="6" fillId="0" borderId="11" xfId="0" applyNumberFormat="1" applyFont="1" applyFill="1" applyBorder="1" applyAlignment="1">
      <alignment horizontal="center" vertical="center" wrapText="1"/>
    </xf>
    <xf numFmtId="181" fontId="6" fillId="0" borderId="12" xfId="0" applyNumberFormat="1" applyFont="1" applyFill="1" applyBorder="1" applyAlignment="1">
      <alignment horizontal="center" vertical="center" wrapText="1"/>
    </xf>
    <xf numFmtId="41" fontId="6" fillId="0" borderId="11" xfId="34" applyNumberFormat="1" applyFont="1" applyFill="1" applyBorder="1" applyAlignment="1">
      <alignment vertical="center"/>
    </xf>
    <xf numFmtId="41" fontId="6" fillId="0" borderId="12" xfId="34" applyNumberFormat="1" applyFont="1" applyFill="1" applyBorder="1" applyAlignment="1">
      <alignment vertical="center"/>
    </xf>
    <xf numFmtId="3" fontId="6" fillId="0" borderId="11" xfId="0" applyNumberFormat="1" applyFont="1" applyFill="1" applyBorder="1" applyAlignment="1">
      <alignment horizontal="center" vertical="center" wrapText="1"/>
    </xf>
    <xf numFmtId="3" fontId="6" fillId="0" borderId="12" xfId="0" applyNumberFormat="1" applyFont="1" applyFill="1" applyBorder="1" applyAlignment="1">
      <alignment horizontal="center" vertical="center" wrapText="1"/>
    </xf>
    <xf numFmtId="0" fontId="29" fillId="0" borderId="11" xfId="0" applyFont="1" applyFill="1" applyBorder="1" applyAlignment="1">
      <alignment horizontal="left" vertical="center" wrapText="1"/>
    </xf>
    <xf numFmtId="0" fontId="29" fillId="0" borderId="13" xfId="0" applyFont="1" applyFill="1" applyBorder="1" applyAlignment="1">
      <alignment horizontal="left" vertical="center" wrapText="1"/>
    </xf>
    <xf numFmtId="0" fontId="29" fillId="0" borderId="12" xfId="0" applyFont="1" applyFill="1" applyBorder="1" applyAlignment="1">
      <alignment horizontal="left" vertical="center" wrapText="1"/>
    </xf>
    <xf numFmtId="41" fontId="30" fillId="0" borderId="11" xfId="34" applyNumberFormat="1" applyFont="1" applyFill="1" applyBorder="1" applyAlignment="1">
      <alignment horizontal="center" vertical="center" wrapText="1"/>
    </xf>
    <xf numFmtId="41" fontId="30" fillId="0" borderId="12" xfId="34" applyNumberFormat="1" applyFont="1" applyFill="1" applyBorder="1" applyAlignment="1">
      <alignment horizontal="center" vertical="center" wrapText="1"/>
    </xf>
    <xf numFmtId="0" fontId="29" fillId="0" borderId="11" xfId="0" applyFont="1" applyFill="1" applyBorder="1" applyAlignment="1">
      <alignment horizontal="left" vertical="center"/>
    </xf>
    <xf numFmtId="0" fontId="29" fillId="0" borderId="13" xfId="0" applyFont="1" applyFill="1" applyBorder="1" applyAlignment="1">
      <alignment horizontal="left" vertical="center"/>
    </xf>
    <xf numFmtId="0" fontId="29" fillId="0" borderId="12" xfId="0" applyFont="1" applyFill="1" applyBorder="1" applyAlignment="1">
      <alignment horizontal="left" vertical="center"/>
    </xf>
    <xf numFmtId="181" fontId="30" fillId="0" borderId="11" xfId="0" applyNumberFormat="1" applyFont="1" applyFill="1" applyBorder="1" applyAlignment="1">
      <alignment horizontal="center" vertical="center" wrapText="1"/>
    </xf>
    <xf numFmtId="181" fontId="30" fillId="0" borderId="12" xfId="0" applyNumberFormat="1" applyFont="1" applyFill="1" applyBorder="1" applyAlignment="1">
      <alignment horizontal="center" vertical="center" wrapText="1"/>
    </xf>
    <xf numFmtId="3" fontId="6" fillId="0" borderId="11" xfId="0" applyNumberFormat="1" applyFont="1" applyFill="1" applyBorder="1" applyAlignment="1">
      <alignment horizontal="center" vertical="center"/>
    </xf>
    <xf numFmtId="0" fontId="6" fillId="0" borderId="12" xfId="0" applyFont="1" applyFill="1" applyBorder="1" applyAlignment="1">
      <alignment horizontal="center" vertical="center"/>
    </xf>
    <xf numFmtId="0" fontId="6" fillId="0" borderId="11" xfId="0" applyFont="1" applyFill="1" applyBorder="1" applyAlignment="1">
      <alignment horizontal="center" vertical="center"/>
    </xf>
    <xf numFmtId="184" fontId="6" fillId="0" borderId="0" xfId="34" applyNumberFormat="1" applyFont="1" applyFill="1" applyAlignment="1">
      <alignment horizontal="center" vertical="top" wrapText="1"/>
    </xf>
    <xf numFmtId="41" fontId="6" fillId="0" borderId="11" xfId="0" applyNumberFormat="1" applyFont="1" applyFill="1" applyBorder="1" applyAlignment="1">
      <alignment horizontal="right" vertical="center" wrapText="1"/>
    </xf>
    <xf numFmtId="41" fontId="6" fillId="0" borderId="12" xfId="0" applyNumberFormat="1" applyFont="1" applyFill="1" applyBorder="1" applyAlignment="1">
      <alignment horizontal="right" vertical="center" wrapText="1"/>
    </xf>
    <xf numFmtId="0" fontId="6" fillId="0" borderId="0" xfId="0" applyFont="1" applyFill="1" applyAlignment="1">
      <alignment horizontal="left" vertical="center" wrapText="1"/>
    </xf>
    <xf numFmtId="0" fontId="0" fillId="0" borderId="0" xfId="0" applyFont="1" applyFill="1" applyAlignment="1">
      <alignment horizontal="left" vertical="center" wrapText="1"/>
    </xf>
    <xf numFmtId="0" fontId="6" fillId="0" borderId="0" xfId="0" applyFont="1" applyFill="1" applyAlignment="1">
      <alignment horizontal="left" vertical="top" wrapText="1"/>
    </xf>
    <xf numFmtId="0" fontId="6" fillId="0" borderId="0" xfId="0" applyFont="1" applyFill="1" applyBorder="1" applyAlignment="1">
      <alignment horizontal="left" vertical="center"/>
    </xf>
    <xf numFmtId="184" fontId="30" fillId="0" borderId="10" xfId="34" applyNumberFormat="1" applyFont="1" applyFill="1" applyBorder="1" applyAlignment="1">
      <alignment vertical="center"/>
    </xf>
    <xf numFmtId="0" fontId="28" fillId="0" borderId="14" xfId="0" applyFont="1" applyFill="1" applyBorder="1" applyAlignment="1">
      <alignment horizontal="left" vertical="center" wrapText="1"/>
    </xf>
    <xf numFmtId="0" fontId="6" fillId="0" borderId="0" xfId="0" applyFont="1" applyFill="1" applyBorder="1" applyAlignment="1">
      <alignment vertical="center"/>
    </xf>
    <xf numFmtId="190" fontId="6" fillId="0" borderId="11" xfId="34" applyNumberFormat="1" applyFont="1" applyFill="1" applyBorder="1" applyAlignment="1">
      <alignment horizontal="center" vertical="center"/>
    </xf>
    <xf numFmtId="190" fontId="6" fillId="0" borderId="12" xfId="34" applyNumberFormat="1" applyFont="1" applyFill="1" applyBorder="1" applyAlignment="1">
      <alignment horizontal="center" vertical="center"/>
    </xf>
    <xf numFmtId="181" fontId="34" fillId="0" borderId="11" xfId="0" applyNumberFormat="1" applyFont="1" applyFill="1" applyBorder="1" applyAlignment="1">
      <alignment horizontal="center" vertical="center" wrapText="1"/>
    </xf>
    <xf numFmtId="181" fontId="34" fillId="0" borderId="12" xfId="0" applyNumberFormat="1" applyFont="1" applyFill="1" applyBorder="1" applyAlignment="1">
      <alignment horizontal="center" vertical="center" wrapText="1"/>
    </xf>
    <xf numFmtId="186" fontId="30" fillId="0" borderId="11" xfId="34" applyNumberFormat="1" applyFont="1" applyFill="1" applyBorder="1" applyAlignment="1">
      <alignment horizontal="center" vertical="center" wrapText="1"/>
    </xf>
    <xf numFmtId="186" fontId="30" fillId="0" borderId="12" xfId="34" applyNumberFormat="1"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11" xfId="0" applyFont="1" applyFill="1" applyBorder="1" applyAlignment="1">
      <alignment horizontal="left" vertical="center"/>
    </xf>
    <xf numFmtId="0" fontId="6" fillId="0" borderId="13" xfId="0" applyFont="1" applyFill="1" applyBorder="1" applyAlignment="1">
      <alignment horizontal="left" vertical="center"/>
    </xf>
    <xf numFmtId="0" fontId="6" fillId="0" borderId="12" xfId="0" applyFont="1" applyFill="1" applyBorder="1" applyAlignment="1">
      <alignment horizontal="left" vertical="center"/>
    </xf>
    <xf numFmtId="0" fontId="30" fillId="0" borderId="10" xfId="0" applyFont="1" applyFill="1" applyBorder="1" applyAlignment="1">
      <alignment vertical="center" wrapText="1"/>
    </xf>
    <xf numFmtId="184" fontId="30" fillId="0" borderId="10" xfId="34" applyNumberFormat="1" applyFont="1" applyFill="1" applyBorder="1" applyAlignment="1">
      <alignment vertical="center"/>
    </xf>
    <xf numFmtId="0" fontId="28" fillId="0" borderId="11" xfId="0" applyFont="1" applyFill="1" applyBorder="1" applyAlignment="1">
      <alignment horizontal="left" vertical="center"/>
    </xf>
    <xf numFmtId="0" fontId="28" fillId="0" borderId="13" xfId="0" applyFont="1" applyFill="1" applyBorder="1" applyAlignment="1">
      <alignment horizontal="left" vertical="center"/>
    </xf>
    <xf numFmtId="0" fontId="28" fillId="0" borderId="12" xfId="0" applyFont="1" applyFill="1" applyBorder="1" applyAlignment="1">
      <alignment horizontal="left" vertical="center"/>
    </xf>
    <xf numFmtId="0" fontId="6" fillId="0" borderId="0" xfId="0" applyFont="1" applyFill="1" applyAlignment="1">
      <alignment horizontal="left" vertical="center"/>
    </xf>
    <xf numFmtId="184" fontId="6" fillId="0" borderId="11" xfId="34" applyNumberFormat="1" applyFont="1" applyFill="1" applyBorder="1" applyAlignment="1">
      <alignment horizontal="center" vertical="center" wrapText="1"/>
    </xf>
    <xf numFmtId="184" fontId="6" fillId="0" borderId="12" xfId="34" applyNumberFormat="1" applyFont="1" applyFill="1" applyBorder="1" applyAlignment="1">
      <alignment horizontal="center" vertical="center" wrapText="1"/>
    </xf>
    <xf numFmtId="0" fontId="6" fillId="0" borderId="0" xfId="0" applyFont="1" applyFill="1" applyAlignment="1">
      <alignment vertical="center" wrapText="1"/>
    </xf>
    <xf numFmtId="0" fontId="6" fillId="0" borderId="0" xfId="0" applyFont="1" applyFill="1" applyAlignment="1">
      <alignment vertical="center"/>
    </xf>
    <xf numFmtId="0" fontId="6" fillId="0" borderId="0" xfId="0" applyFont="1" applyFill="1" applyAlignment="1">
      <alignment horizontal="left" vertical="center" wrapText="1"/>
    </xf>
    <xf numFmtId="0" fontId="0" fillId="0" borderId="0" xfId="0" applyAlignment="1">
      <alignment vertical="center"/>
    </xf>
    <xf numFmtId="0" fontId="22" fillId="0" borderId="0" xfId="0" applyFont="1" applyFill="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Alignment="1">
      <alignment horizontal="left" vertical="center"/>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Sheet1"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12"/>
  <sheetViews>
    <sheetView zoomScalePageLayoutView="0" workbookViewId="0" topLeftCell="A1">
      <selection activeCell="A1" sqref="A1:G12"/>
    </sheetView>
  </sheetViews>
  <sheetFormatPr defaultColWidth="9.00390625" defaultRowHeight="16.5"/>
  <cols>
    <col min="1" max="2" width="14.25390625" style="2" customWidth="1"/>
    <col min="3" max="3" width="10.875" style="2" bestFit="1" customWidth="1"/>
    <col min="4" max="4" width="11.75390625" style="2" customWidth="1"/>
    <col min="5" max="5" width="13.125" style="2" customWidth="1"/>
    <col min="6" max="6" width="11.50390625" style="2" customWidth="1"/>
    <col min="7" max="7" width="13.50390625" style="2" customWidth="1"/>
    <col min="8" max="10" width="9.00390625" style="2" customWidth="1"/>
  </cols>
  <sheetData>
    <row r="1" spans="1:10" ht="16.5">
      <c r="A1" s="3">
        <v>60000</v>
      </c>
      <c r="B1" s="3">
        <v>38790</v>
      </c>
      <c r="C1" s="4">
        <v>138100</v>
      </c>
      <c r="D1" s="4">
        <v>74000</v>
      </c>
      <c r="E1" s="5">
        <v>255200</v>
      </c>
      <c r="F1" s="4">
        <v>930000</v>
      </c>
      <c r="G1" s="4">
        <v>989479</v>
      </c>
      <c r="H1" s="1"/>
      <c r="I1" s="1"/>
      <c r="J1" s="1"/>
    </row>
    <row r="2" spans="1:7" ht="16.5">
      <c r="A2" s="6">
        <v>94400</v>
      </c>
      <c r="B2" s="6">
        <v>111000</v>
      </c>
      <c r="C2" s="5">
        <v>515000</v>
      </c>
      <c r="D2" s="5">
        <v>552000</v>
      </c>
      <c r="E2" s="5">
        <v>232000</v>
      </c>
      <c r="F2" s="5">
        <v>582000</v>
      </c>
      <c r="G2" s="5">
        <v>2134364</v>
      </c>
    </row>
    <row r="3" spans="1:7" ht="16.5">
      <c r="A3" s="6">
        <v>124000</v>
      </c>
      <c r="B3" s="6">
        <v>184500</v>
      </c>
      <c r="C3" s="5">
        <v>600000</v>
      </c>
      <c r="D3" s="5">
        <v>1369450</v>
      </c>
      <c r="E3" s="5">
        <v>880000</v>
      </c>
      <c r="F3" s="5">
        <v>700000</v>
      </c>
      <c r="G3" s="5">
        <v>1253100</v>
      </c>
    </row>
    <row r="4" spans="1:7" ht="16.5">
      <c r="A4" s="7">
        <v>150000</v>
      </c>
      <c r="B4" s="7">
        <v>96000</v>
      </c>
      <c r="C4" s="5">
        <f>SUM(C1:C3)</f>
        <v>1253100</v>
      </c>
      <c r="D4" s="5">
        <f>SUM(D1:D3)</f>
        <v>1995450</v>
      </c>
      <c r="E4" s="5">
        <v>2125846</v>
      </c>
      <c r="F4" s="5">
        <v>1500000</v>
      </c>
      <c r="G4" s="5">
        <v>1995450</v>
      </c>
    </row>
    <row r="5" spans="1:7" ht="16.5">
      <c r="A5" s="8">
        <v>233359</v>
      </c>
      <c r="B5" s="8">
        <v>618073</v>
      </c>
      <c r="C5" s="5"/>
      <c r="D5" s="5"/>
      <c r="E5" s="5">
        <f>SUM(E1:E4)</f>
        <v>3493046</v>
      </c>
      <c r="F5" s="5">
        <v>979400</v>
      </c>
      <c r="G5" s="5">
        <v>3493046</v>
      </c>
    </row>
    <row r="6" spans="1:7" ht="16.5">
      <c r="A6" s="8">
        <v>327720</v>
      </c>
      <c r="B6" s="8">
        <v>480000</v>
      </c>
      <c r="C6" s="5"/>
      <c r="D6" s="5"/>
      <c r="E6" s="5"/>
      <c r="F6" s="5">
        <v>133500</v>
      </c>
      <c r="G6" s="5">
        <v>4962790</v>
      </c>
    </row>
    <row r="7" spans="1:7" ht="16.5">
      <c r="A7" s="5">
        <f>SUM(A1:A6)</f>
        <v>989479</v>
      </c>
      <c r="B7" s="5">
        <v>141150</v>
      </c>
      <c r="C7" s="5"/>
      <c r="D7" s="5"/>
      <c r="E7" s="5"/>
      <c r="F7" s="5">
        <v>137890</v>
      </c>
      <c r="G7" s="9">
        <f>SUM(G1:G6)</f>
        <v>14828229</v>
      </c>
    </row>
    <row r="8" spans="1:7" ht="16.5">
      <c r="A8" s="5"/>
      <c r="B8" s="5">
        <v>100000</v>
      </c>
      <c r="C8" s="5"/>
      <c r="D8" s="5"/>
      <c r="E8" s="5"/>
      <c r="F8" s="5">
        <f>SUM(F1:F7)</f>
        <v>4962790</v>
      </c>
      <c r="G8" s="5"/>
    </row>
    <row r="9" spans="1:7" ht="16.5">
      <c r="A9" s="5"/>
      <c r="B9" s="5">
        <v>138000</v>
      </c>
      <c r="C9" s="5"/>
      <c r="D9" s="5"/>
      <c r="E9" s="5"/>
      <c r="F9" s="5"/>
      <c r="G9" s="5"/>
    </row>
    <row r="10" spans="1:7" ht="16.5">
      <c r="A10" s="5"/>
      <c r="B10" s="5">
        <v>143251</v>
      </c>
      <c r="C10" s="5"/>
      <c r="D10" s="5"/>
      <c r="E10" s="5"/>
      <c r="F10" s="5"/>
      <c r="G10" s="5"/>
    </row>
    <row r="11" spans="1:7" ht="16.5">
      <c r="A11" s="5"/>
      <c r="B11" s="5">
        <v>83600</v>
      </c>
      <c r="C11" s="5"/>
      <c r="D11" s="5"/>
      <c r="E11" s="5"/>
      <c r="F11" s="5"/>
      <c r="G11" s="5"/>
    </row>
    <row r="12" spans="1:7" ht="16.5">
      <c r="A12" s="5"/>
      <c r="B12" s="5">
        <f>SUM(B1:B11)</f>
        <v>2134364</v>
      </c>
      <c r="C12" s="5"/>
      <c r="D12" s="5"/>
      <c r="E12" s="5"/>
      <c r="F12" s="5"/>
      <c r="G12" s="5"/>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V246"/>
  <sheetViews>
    <sheetView tabSelected="1" view="pageBreakPreview" zoomScaleSheetLayoutView="100" zoomScalePageLayoutView="0" workbookViewId="0" topLeftCell="A205">
      <selection activeCell="G207" sqref="G207"/>
    </sheetView>
  </sheetViews>
  <sheetFormatPr defaultColWidth="9.00390625" defaultRowHeight="30" customHeight="1"/>
  <cols>
    <col min="1" max="1" width="19.50390625" style="106" customWidth="1"/>
    <col min="2" max="2" width="15.375" style="109" customWidth="1"/>
    <col min="3" max="3" width="14.75390625" style="110" customWidth="1"/>
    <col min="4" max="4" width="4.375" style="110" customWidth="1"/>
    <col min="5" max="5" width="13.75390625" style="111" customWidth="1"/>
    <col min="6" max="6" width="6.75390625" style="18" customWidth="1"/>
    <col min="7" max="7" width="15.75390625" style="112" customWidth="1"/>
    <col min="8" max="8" width="14.125" style="22" customWidth="1"/>
    <col min="9" max="9" width="12.625" style="114" customWidth="1"/>
    <col min="10" max="10" width="17.125" style="113" customWidth="1"/>
    <col min="11" max="11" width="13.375" style="114" customWidth="1"/>
    <col min="12" max="12" width="15.375" style="114" customWidth="1"/>
    <col min="13" max="13" width="13.75390625" style="114" customWidth="1"/>
    <col min="14" max="14" width="16.875" style="114" customWidth="1"/>
    <col min="15" max="15" width="13.125" style="114" customWidth="1"/>
    <col min="16" max="16" width="22.125" style="114" customWidth="1"/>
    <col min="17" max="16384" width="9.00390625" style="114" customWidth="1"/>
  </cols>
  <sheetData>
    <row r="1" spans="1:15" s="18" customFormat="1" ht="30" customHeight="1">
      <c r="A1" s="196" t="s">
        <v>37</v>
      </c>
      <c r="B1" s="196"/>
      <c r="C1" s="196"/>
      <c r="D1" s="196"/>
      <c r="E1" s="196"/>
      <c r="F1" s="196"/>
      <c r="G1" s="196"/>
      <c r="H1" s="196"/>
      <c r="I1" s="15"/>
      <c r="J1" s="16"/>
      <c r="K1" s="17"/>
      <c r="L1" s="16"/>
      <c r="M1" s="16"/>
      <c r="N1" s="16"/>
      <c r="O1" s="17"/>
    </row>
    <row r="2" spans="1:15" s="18" customFormat="1" ht="30" customHeight="1">
      <c r="A2" s="197" t="s">
        <v>38</v>
      </c>
      <c r="B2" s="197"/>
      <c r="C2" s="197"/>
      <c r="D2" s="197"/>
      <c r="E2" s="197"/>
      <c r="F2" s="197"/>
      <c r="G2" s="197"/>
      <c r="H2" s="197"/>
      <c r="I2" s="15"/>
      <c r="J2" s="16"/>
      <c r="K2" s="17"/>
      <c r="L2" s="16"/>
      <c r="M2" s="17"/>
      <c r="N2" s="16"/>
      <c r="O2" s="17"/>
    </row>
    <row r="3" spans="1:15" s="21" customFormat="1" ht="30" customHeight="1">
      <c r="A3" s="167" t="s">
        <v>39</v>
      </c>
      <c r="B3" s="167"/>
      <c r="C3" s="167"/>
      <c r="D3" s="167"/>
      <c r="E3" s="167"/>
      <c r="F3" s="167"/>
      <c r="G3" s="167"/>
      <c r="H3" s="167"/>
      <c r="I3" s="20"/>
      <c r="J3" s="16"/>
      <c r="K3" s="17"/>
      <c r="L3" s="16"/>
      <c r="M3" s="17"/>
      <c r="N3" s="16"/>
      <c r="O3" s="17"/>
    </row>
    <row r="4" spans="1:15" s="21" customFormat="1" ht="30" customHeight="1">
      <c r="A4" s="167" t="s">
        <v>40</v>
      </c>
      <c r="B4" s="167"/>
      <c r="C4" s="167"/>
      <c r="D4" s="167"/>
      <c r="E4" s="167"/>
      <c r="F4" s="167"/>
      <c r="G4" s="167"/>
      <c r="H4" s="167"/>
      <c r="I4" s="20"/>
      <c r="J4" s="16"/>
      <c r="K4" s="17"/>
      <c r="L4" s="16"/>
      <c r="M4" s="17"/>
      <c r="N4" s="16"/>
      <c r="O4" s="17"/>
    </row>
    <row r="5" spans="1:15" s="21" customFormat="1" ht="30" customHeight="1">
      <c r="A5" s="167" t="s">
        <v>41</v>
      </c>
      <c r="B5" s="189"/>
      <c r="C5" s="189"/>
      <c r="D5" s="189"/>
      <c r="E5" s="189"/>
      <c r="F5" s="189"/>
      <c r="G5" s="189"/>
      <c r="H5" s="22"/>
      <c r="I5" s="20"/>
      <c r="J5" s="16"/>
      <c r="K5" s="17"/>
      <c r="L5" s="16"/>
      <c r="M5" s="17"/>
      <c r="N5" s="16"/>
      <c r="O5" s="23"/>
    </row>
    <row r="6" spans="1:15" s="26" customFormat="1" ht="30" customHeight="1">
      <c r="A6" s="198" t="s">
        <v>42</v>
      </c>
      <c r="B6" s="198"/>
      <c r="C6" s="198"/>
      <c r="D6" s="198"/>
      <c r="E6" s="198"/>
      <c r="F6" s="198"/>
      <c r="G6" s="198"/>
      <c r="H6" s="198"/>
      <c r="I6" s="24"/>
      <c r="J6" s="16"/>
      <c r="K6" s="17"/>
      <c r="L6" s="25"/>
      <c r="M6" s="17"/>
      <c r="N6" s="25"/>
      <c r="O6" s="24"/>
    </row>
    <row r="7" spans="1:16" s="26" customFormat="1" ht="30" customHeight="1">
      <c r="A7" s="198" t="s">
        <v>43</v>
      </c>
      <c r="B7" s="198"/>
      <c r="C7" s="198"/>
      <c r="D7" s="198"/>
      <c r="E7" s="198"/>
      <c r="F7" s="198"/>
      <c r="G7" s="198"/>
      <c r="H7" s="198"/>
      <c r="I7" s="24"/>
      <c r="J7" s="16"/>
      <c r="K7" s="17"/>
      <c r="L7" s="24"/>
      <c r="M7" s="17"/>
      <c r="N7" s="24"/>
      <c r="O7" s="24"/>
      <c r="P7" s="24"/>
    </row>
    <row r="8" spans="1:16" s="26" customFormat="1" ht="30" customHeight="1">
      <c r="A8" s="198" t="s">
        <v>44</v>
      </c>
      <c r="B8" s="198"/>
      <c r="C8" s="198"/>
      <c r="D8" s="198"/>
      <c r="E8" s="198"/>
      <c r="F8" s="198"/>
      <c r="G8" s="198"/>
      <c r="H8" s="198"/>
      <c r="I8" s="24"/>
      <c r="J8" s="16"/>
      <c r="K8" s="16"/>
      <c r="L8" s="24"/>
      <c r="M8" s="16"/>
      <c r="N8" s="24"/>
      <c r="O8" s="24"/>
      <c r="P8" s="24"/>
    </row>
    <row r="9" spans="1:16" s="26" customFormat="1" ht="30" customHeight="1">
      <c r="A9" s="189" t="s">
        <v>45</v>
      </c>
      <c r="B9" s="189"/>
      <c r="C9" s="189"/>
      <c r="D9" s="189"/>
      <c r="E9" s="189"/>
      <c r="F9" s="27" t="s">
        <v>46</v>
      </c>
      <c r="G9" s="116">
        <v>557859414</v>
      </c>
      <c r="H9" s="28"/>
      <c r="I9" s="24"/>
      <c r="J9" s="16"/>
      <c r="K9" s="16"/>
      <c r="L9" s="24"/>
      <c r="M9" s="16"/>
      <c r="N9" s="24"/>
      <c r="O9" s="24"/>
      <c r="P9" s="24"/>
    </row>
    <row r="10" spans="1:16" s="32" customFormat="1" ht="30" customHeight="1">
      <c r="A10" s="29" t="s">
        <v>47</v>
      </c>
      <c r="B10" s="29"/>
      <c r="C10" s="29"/>
      <c r="D10" s="29"/>
      <c r="E10" s="29"/>
      <c r="F10" s="115"/>
      <c r="G10" s="19"/>
      <c r="H10" s="28"/>
      <c r="I10" s="30"/>
      <c r="J10" s="31"/>
      <c r="K10" s="31"/>
      <c r="L10" s="30"/>
      <c r="M10" s="31"/>
      <c r="N10" s="30"/>
      <c r="O10" s="30"/>
      <c r="P10" s="30"/>
    </row>
    <row r="11" spans="1:16" s="32" customFormat="1" ht="30" customHeight="1">
      <c r="A11" s="167" t="s">
        <v>48</v>
      </c>
      <c r="B11" s="167"/>
      <c r="C11" s="167"/>
      <c r="D11" s="167"/>
      <c r="E11" s="167"/>
      <c r="F11" s="115" t="s">
        <v>49</v>
      </c>
      <c r="G11" s="117">
        <v>324519247</v>
      </c>
      <c r="H11" s="28"/>
      <c r="I11" s="33"/>
      <c r="J11" s="34"/>
      <c r="K11" s="31"/>
      <c r="L11" s="30"/>
      <c r="M11" s="34"/>
      <c r="N11" s="30"/>
      <c r="O11" s="30"/>
      <c r="P11" s="30"/>
    </row>
    <row r="12" spans="1:16" s="26" customFormat="1" ht="30" customHeight="1">
      <c r="A12" s="167" t="s">
        <v>50</v>
      </c>
      <c r="B12" s="189"/>
      <c r="C12" s="189"/>
      <c r="D12" s="189"/>
      <c r="E12" s="189"/>
      <c r="F12" s="189"/>
      <c r="G12" s="189"/>
      <c r="H12" s="28"/>
      <c r="I12" s="24"/>
      <c r="J12" s="16"/>
      <c r="K12" s="16"/>
      <c r="L12" s="17"/>
      <c r="M12" s="16"/>
      <c r="N12" s="16"/>
      <c r="O12" s="16"/>
      <c r="P12" s="17"/>
    </row>
    <row r="13" spans="1:16" s="21" customFormat="1" ht="30" customHeight="1">
      <c r="A13" s="167" t="s">
        <v>51</v>
      </c>
      <c r="B13" s="189"/>
      <c r="C13" s="189"/>
      <c r="D13" s="189"/>
      <c r="E13" s="189"/>
      <c r="F13" s="189"/>
      <c r="G13" s="189"/>
      <c r="H13" s="22"/>
      <c r="I13" s="20"/>
      <c r="J13" s="17"/>
      <c r="K13" s="16"/>
      <c r="L13" s="17"/>
      <c r="M13" s="16"/>
      <c r="N13" s="16"/>
      <c r="O13" s="17"/>
      <c r="P13" s="17"/>
    </row>
    <row r="14" spans="1:16" s="21" customFormat="1" ht="30" customHeight="1">
      <c r="A14" s="192" t="s">
        <v>52</v>
      </c>
      <c r="B14" s="193"/>
      <c r="C14" s="193"/>
      <c r="D14" s="193"/>
      <c r="E14" s="193"/>
      <c r="F14" s="193"/>
      <c r="G14" s="193"/>
      <c r="H14" s="22"/>
      <c r="I14" s="20"/>
      <c r="J14" s="17"/>
      <c r="K14" s="16"/>
      <c r="L14" s="17"/>
      <c r="M14" s="16"/>
      <c r="N14" s="16"/>
      <c r="O14" s="17"/>
      <c r="P14" s="17"/>
    </row>
    <row r="15" spans="1:16" s="21" customFormat="1" ht="30" customHeight="1">
      <c r="A15" s="194" t="s">
        <v>385</v>
      </c>
      <c r="B15" s="194"/>
      <c r="C15" s="194"/>
      <c r="D15" s="194"/>
      <c r="E15" s="194"/>
      <c r="F15" s="195"/>
      <c r="G15" s="195"/>
      <c r="H15" s="195"/>
      <c r="I15" s="20"/>
      <c r="J15" s="17"/>
      <c r="K15" s="16"/>
      <c r="L15" s="17"/>
      <c r="M15" s="16"/>
      <c r="N15" s="16"/>
      <c r="O15" s="17"/>
      <c r="P15" s="17"/>
    </row>
    <row r="16" spans="1:16" s="21" customFormat="1" ht="41.25" customHeight="1">
      <c r="A16" s="167" t="s">
        <v>53</v>
      </c>
      <c r="B16" s="167"/>
      <c r="C16" s="167"/>
      <c r="D16" s="167"/>
      <c r="E16" s="167"/>
      <c r="F16" s="167"/>
      <c r="G16" s="167"/>
      <c r="H16" s="167"/>
      <c r="I16" s="20"/>
      <c r="J16" s="17"/>
      <c r="K16" s="16"/>
      <c r="L16" s="17"/>
      <c r="M16" s="16"/>
      <c r="N16" s="16"/>
      <c r="O16" s="17"/>
      <c r="P16" s="17"/>
    </row>
    <row r="17" spans="1:8" s="29" customFormat="1" ht="50.25" customHeight="1">
      <c r="A17" s="167" t="s">
        <v>54</v>
      </c>
      <c r="B17" s="167"/>
      <c r="C17" s="167"/>
      <c r="D17" s="167"/>
      <c r="E17" s="167"/>
      <c r="F17" s="167"/>
      <c r="G17" s="167"/>
      <c r="H17" s="167"/>
    </row>
    <row r="18" spans="1:8" s="29" customFormat="1" ht="12.75" customHeight="1">
      <c r="A18" s="35"/>
      <c r="C18" s="36"/>
      <c r="D18" s="36"/>
      <c r="E18" s="36"/>
      <c r="G18" s="37"/>
      <c r="H18" s="38"/>
    </row>
    <row r="19" spans="1:16" s="27" customFormat="1" ht="51.75" customHeight="1">
      <c r="A19" s="39" t="s">
        <v>55</v>
      </c>
      <c r="B19" s="40" t="s">
        <v>0</v>
      </c>
      <c r="C19" s="41" t="s">
        <v>56</v>
      </c>
      <c r="D19" s="190" t="s">
        <v>57</v>
      </c>
      <c r="E19" s="191"/>
      <c r="F19" s="42" t="s">
        <v>58</v>
      </c>
      <c r="G19" s="43" t="s">
        <v>59</v>
      </c>
      <c r="H19" s="44" t="s">
        <v>60</v>
      </c>
      <c r="I19" s="45"/>
      <c r="J19" s="17"/>
      <c r="K19" s="45"/>
      <c r="L19" s="17"/>
      <c r="M19" s="17"/>
      <c r="N19" s="45"/>
      <c r="O19" s="17"/>
      <c r="P19" s="45"/>
    </row>
    <row r="20" spans="1:16" s="26" customFormat="1" ht="36" customHeight="1">
      <c r="A20" s="156" t="s">
        <v>61</v>
      </c>
      <c r="B20" s="157"/>
      <c r="C20" s="157"/>
      <c r="D20" s="157"/>
      <c r="E20" s="157"/>
      <c r="F20" s="157"/>
      <c r="G20" s="157"/>
      <c r="H20" s="158"/>
      <c r="I20" s="24"/>
      <c r="J20" s="17"/>
      <c r="K20" s="24"/>
      <c r="L20" s="16"/>
      <c r="M20" s="17"/>
      <c r="N20" s="24"/>
      <c r="O20" s="16"/>
      <c r="P20" s="24"/>
    </row>
    <row r="21" spans="1:16" s="26" customFormat="1" ht="73.5" customHeight="1">
      <c r="A21" s="46" t="s">
        <v>62</v>
      </c>
      <c r="B21" s="47">
        <v>4500000</v>
      </c>
      <c r="C21" s="48">
        <v>2928250</v>
      </c>
      <c r="D21" s="131">
        <v>2928250</v>
      </c>
      <c r="E21" s="132"/>
      <c r="F21" s="49">
        <f aca="true" t="shared" si="0" ref="F21:F33">D21/B21</f>
        <v>0.6507222222222222</v>
      </c>
      <c r="G21" s="46" t="s">
        <v>63</v>
      </c>
      <c r="H21" s="46" t="s">
        <v>64</v>
      </c>
      <c r="I21" s="24"/>
      <c r="J21" s="17"/>
      <c r="K21" s="24"/>
      <c r="L21" s="16"/>
      <c r="M21" s="17"/>
      <c r="N21" s="24"/>
      <c r="O21" s="16"/>
      <c r="P21" s="24"/>
    </row>
    <row r="22" spans="1:16" s="27" customFormat="1" ht="78.75" customHeight="1">
      <c r="A22" s="46" t="s">
        <v>65</v>
      </c>
      <c r="B22" s="50">
        <v>2500000</v>
      </c>
      <c r="C22" s="48">
        <v>527745</v>
      </c>
      <c r="D22" s="131">
        <v>1058497</v>
      </c>
      <c r="E22" s="132"/>
      <c r="F22" s="49">
        <f t="shared" si="0"/>
        <v>0.4233988</v>
      </c>
      <c r="G22" s="46" t="s">
        <v>66</v>
      </c>
      <c r="H22" s="46" t="s">
        <v>64</v>
      </c>
      <c r="I22" s="45"/>
      <c r="J22" s="17"/>
      <c r="K22" s="45"/>
      <c r="L22" s="45"/>
      <c r="M22" s="45"/>
      <c r="N22" s="45"/>
      <c r="O22" s="45"/>
      <c r="P22" s="45"/>
    </row>
    <row r="23" spans="1:8" s="27" customFormat="1" ht="83.25" customHeight="1">
      <c r="A23" s="46" t="s">
        <v>67</v>
      </c>
      <c r="B23" s="51">
        <v>1680000</v>
      </c>
      <c r="C23" s="52">
        <v>0</v>
      </c>
      <c r="D23" s="163">
        <v>0</v>
      </c>
      <c r="E23" s="162"/>
      <c r="F23" s="49">
        <f t="shared" si="0"/>
        <v>0</v>
      </c>
      <c r="G23" s="53" t="s">
        <v>68</v>
      </c>
      <c r="H23" s="46" t="s">
        <v>64</v>
      </c>
    </row>
    <row r="24" spans="1:8" s="27" customFormat="1" ht="60" customHeight="1">
      <c r="A24" s="46" t="s">
        <v>69</v>
      </c>
      <c r="B24" s="50">
        <v>100000</v>
      </c>
      <c r="C24" s="52">
        <v>0</v>
      </c>
      <c r="D24" s="163">
        <v>0</v>
      </c>
      <c r="E24" s="162"/>
      <c r="F24" s="49">
        <f t="shared" si="0"/>
        <v>0</v>
      </c>
      <c r="G24" s="53" t="s">
        <v>70</v>
      </c>
      <c r="H24" s="46" t="s">
        <v>71</v>
      </c>
    </row>
    <row r="25" spans="1:8" s="27" customFormat="1" ht="70.5" customHeight="1">
      <c r="A25" s="46" t="s">
        <v>72</v>
      </c>
      <c r="B25" s="50">
        <v>136000</v>
      </c>
      <c r="C25" s="54">
        <v>0</v>
      </c>
      <c r="D25" s="163">
        <v>0</v>
      </c>
      <c r="E25" s="162"/>
      <c r="F25" s="49">
        <f t="shared" si="0"/>
        <v>0</v>
      </c>
      <c r="G25" s="53" t="s">
        <v>73</v>
      </c>
      <c r="H25" s="46" t="s">
        <v>74</v>
      </c>
    </row>
    <row r="26" spans="1:8" s="27" customFormat="1" ht="62.25" customHeight="1">
      <c r="A26" s="46" t="s">
        <v>75</v>
      </c>
      <c r="B26" s="50">
        <v>40000</v>
      </c>
      <c r="C26" s="54">
        <v>0</v>
      </c>
      <c r="D26" s="163">
        <v>0</v>
      </c>
      <c r="E26" s="162"/>
      <c r="F26" s="49">
        <f t="shared" si="0"/>
        <v>0</v>
      </c>
      <c r="G26" s="53" t="s">
        <v>76</v>
      </c>
      <c r="H26" s="46" t="s">
        <v>5</v>
      </c>
    </row>
    <row r="27" spans="1:256" s="45" customFormat="1" ht="59.25" customHeight="1">
      <c r="A27" s="46" t="s">
        <v>77</v>
      </c>
      <c r="B27" s="50">
        <v>30000</v>
      </c>
      <c r="C27" s="54">
        <v>0</v>
      </c>
      <c r="D27" s="163">
        <v>0</v>
      </c>
      <c r="E27" s="162"/>
      <c r="F27" s="49">
        <f t="shared" si="0"/>
        <v>0</v>
      </c>
      <c r="G27" s="53" t="s">
        <v>76</v>
      </c>
      <c r="H27" s="46" t="s">
        <v>17</v>
      </c>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c r="CC27" s="55"/>
      <c r="CD27" s="55"/>
      <c r="CE27" s="55"/>
      <c r="CF27" s="55"/>
      <c r="CG27" s="55"/>
      <c r="CH27" s="55"/>
      <c r="CI27" s="55"/>
      <c r="CJ27" s="55"/>
      <c r="CK27" s="55"/>
      <c r="CL27" s="55"/>
      <c r="CM27" s="55"/>
      <c r="CN27" s="55"/>
      <c r="CO27" s="55"/>
      <c r="CP27" s="55"/>
      <c r="CQ27" s="55"/>
      <c r="CR27" s="55"/>
      <c r="CS27" s="55"/>
      <c r="CT27" s="55"/>
      <c r="CU27" s="55"/>
      <c r="CV27" s="55"/>
      <c r="CW27" s="55"/>
      <c r="CX27" s="55"/>
      <c r="CY27" s="55"/>
      <c r="CZ27" s="55"/>
      <c r="DA27" s="55"/>
      <c r="DB27" s="55"/>
      <c r="DC27" s="55"/>
      <c r="DD27" s="55"/>
      <c r="DE27" s="55"/>
      <c r="DF27" s="55"/>
      <c r="DG27" s="55"/>
      <c r="DH27" s="55"/>
      <c r="DI27" s="55"/>
      <c r="DJ27" s="55"/>
      <c r="DK27" s="55"/>
      <c r="DL27" s="55"/>
      <c r="DM27" s="55"/>
      <c r="DN27" s="55"/>
      <c r="DO27" s="55"/>
      <c r="DP27" s="55"/>
      <c r="DQ27" s="55"/>
      <c r="DR27" s="55"/>
      <c r="DS27" s="55"/>
      <c r="DT27" s="55"/>
      <c r="DU27" s="55"/>
      <c r="DV27" s="55"/>
      <c r="DW27" s="55"/>
      <c r="DX27" s="55"/>
      <c r="DY27" s="55"/>
      <c r="DZ27" s="55"/>
      <c r="EA27" s="55"/>
      <c r="EB27" s="55"/>
      <c r="EC27" s="55"/>
      <c r="ED27" s="55"/>
      <c r="EE27" s="55"/>
      <c r="EF27" s="55"/>
      <c r="EG27" s="55"/>
      <c r="EH27" s="55"/>
      <c r="EI27" s="55"/>
      <c r="EJ27" s="55"/>
      <c r="EK27" s="55"/>
      <c r="EL27" s="55"/>
      <c r="EM27" s="55"/>
      <c r="EN27" s="55"/>
      <c r="EO27" s="55"/>
      <c r="EP27" s="55"/>
      <c r="EQ27" s="55"/>
      <c r="ER27" s="55"/>
      <c r="ES27" s="55"/>
      <c r="ET27" s="55"/>
      <c r="EU27" s="55"/>
      <c r="EV27" s="55"/>
      <c r="EW27" s="55"/>
      <c r="EX27" s="55"/>
      <c r="EY27" s="55"/>
      <c r="EZ27" s="55"/>
      <c r="FA27" s="55"/>
      <c r="FB27" s="55"/>
      <c r="FC27" s="55"/>
      <c r="FD27" s="55"/>
      <c r="FE27" s="55"/>
      <c r="FF27" s="55"/>
      <c r="FG27" s="55"/>
      <c r="FH27" s="55"/>
      <c r="FI27" s="55"/>
      <c r="FJ27" s="55"/>
      <c r="FK27" s="55"/>
      <c r="FL27" s="55"/>
      <c r="FM27" s="55"/>
      <c r="FN27" s="55"/>
      <c r="FO27" s="55"/>
      <c r="FP27" s="55"/>
      <c r="FQ27" s="55"/>
      <c r="FR27" s="55"/>
      <c r="FS27" s="55"/>
      <c r="FT27" s="55"/>
      <c r="FU27" s="55"/>
      <c r="FV27" s="55"/>
      <c r="FW27" s="55"/>
      <c r="FX27" s="55"/>
      <c r="FY27" s="55"/>
      <c r="FZ27" s="55"/>
      <c r="GA27" s="55"/>
      <c r="GB27" s="55"/>
      <c r="GC27" s="55"/>
      <c r="GD27" s="55"/>
      <c r="GE27" s="55"/>
      <c r="GF27" s="55"/>
      <c r="GG27" s="55"/>
      <c r="GH27" s="55"/>
      <c r="GI27" s="55"/>
      <c r="GJ27" s="55"/>
      <c r="GK27" s="55"/>
      <c r="GL27" s="55"/>
      <c r="GM27" s="55"/>
      <c r="GN27" s="55"/>
      <c r="GO27" s="55"/>
      <c r="GP27" s="55"/>
      <c r="GQ27" s="55"/>
      <c r="GR27" s="55"/>
      <c r="GS27" s="55"/>
      <c r="GT27" s="55"/>
      <c r="GU27" s="55"/>
      <c r="GV27" s="55"/>
      <c r="GW27" s="55"/>
      <c r="GX27" s="55"/>
      <c r="GY27" s="55"/>
      <c r="GZ27" s="55"/>
      <c r="HA27" s="55"/>
      <c r="HB27" s="55"/>
      <c r="HC27" s="55"/>
      <c r="HD27" s="55"/>
      <c r="HE27" s="55"/>
      <c r="HF27" s="55"/>
      <c r="HG27" s="55"/>
      <c r="HH27" s="55"/>
      <c r="HI27" s="55"/>
      <c r="HJ27" s="55"/>
      <c r="HK27" s="55"/>
      <c r="HL27" s="55"/>
      <c r="HM27" s="55"/>
      <c r="HN27" s="55"/>
      <c r="HO27" s="55"/>
      <c r="HP27" s="55"/>
      <c r="HQ27" s="55"/>
      <c r="HR27" s="55"/>
      <c r="HS27" s="55"/>
      <c r="HT27" s="55"/>
      <c r="HU27" s="55"/>
      <c r="HV27" s="55"/>
      <c r="HW27" s="55"/>
      <c r="HX27" s="55"/>
      <c r="HY27" s="55"/>
      <c r="HZ27" s="55"/>
      <c r="IA27" s="55"/>
      <c r="IB27" s="55"/>
      <c r="IC27" s="55"/>
      <c r="ID27" s="55"/>
      <c r="IE27" s="55"/>
      <c r="IF27" s="55"/>
      <c r="IG27" s="55"/>
      <c r="IH27" s="55"/>
      <c r="II27" s="55"/>
      <c r="IJ27" s="55"/>
      <c r="IK27" s="55"/>
      <c r="IL27" s="55"/>
      <c r="IM27" s="55"/>
      <c r="IN27" s="55"/>
      <c r="IO27" s="55"/>
      <c r="IP27" s="55"/>
      <c r="IQ27" s="55"/>
      <c r="IR27" s="55"/>
      <c r="IS27" s="55"/>
      <c r="IT27" s="55"/>
      <c r="IU27" s="55"/>
      <c r="IV27" s="55"/>
    </row>
    <row r="28" spans="1:256" s="27" customFormat="1" ht="79.5" customHeight="1">
      <c r="A28" s="46" t="s">
        <v>78</v>
      </c>
      <c r="B28" s="50">
        <v>40000</v>
      </c>
      <c r="C28" s="56">
        <v>40000</v>
      </c>
      <c r="D28" s="161">
        <v>40000</v>
      </c>
      <c r="E28" s="162"/>
      <c r="F28" s="49">
        <f t="shared" si="0"/>
        <v>1</v>
      </c>
      <c r="G28" s="53" t="s">
        <v>79</v>
      </c>
      <c r="H28" s="46" t="s">
        <v>18</v>
      </c>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c r="CC28" s="55"/>
      <c r="CD28" s="55"/>
      <c r="CE28" s="55"/>
      <c r="CF28" s="55"/>
      <c r="CG28" s="55"/>
      <c r="CH28" s="55"/>
      <c r="CI28" s="55"/>
      <c r="CJ28" s="55"/>
      <c r="CK28" s="55"/>
      <c r="CL28" s="55"/>
      <c r="CM28" s="55"/>
      <c r="CN28" s="55"/>
      <c r="CO28" s="55"/>
      <c r="CP28" s="55"/>
      <c r="CQ28" s="55"/>
      <c r="CR28" s="55"/>
      <c r="CS28" s="55"/>
      <c r="CT28" s="55"/>
      <c r="CU28" s="55"/>
      <c r="CV28" s="55"/>
      <c r="CW28" s="55"/>
      <c r="CX28" s="55"/>
      <c r="CY28" s="55"/>
      <c r="CZ28" s="55"/>
      <c r="DA28" s="55"/>
      <c r="DB28" s="55"/>
      <c r="DC28" s="55"/>
      <c r="DD28" s="55"/>
      <c r="DE28" s="55"/>
      <c r="DF28" s="55"/>
      <c r="DG28" s="55"/>
      <c r="DH28" s="55"/>
      <c r="DI28" s="55"/>
      <c r="DJ28" s="55"/>
      <c r="DK28" s="55"/>
      <c r="DL28" s="55"/>
      <c r="DM28" s="55"/>
      <c r="DN28" s="55"/>
      <c r="DO28" s="55"/>
      <c r="DP28" s="55"/>
      <c r="DQ28" s="55"/>
      <c r="DR28" s="55"/>
      <c r="DS28" s="55"/>
      <c r="DT28" s="55"/>
      <c r="DU28" s="55"/>
      <c r="DV28" s="55"/>
      <c r="DW28" s="55"/>
      <c r="DX28" s="55"/>
      <c r="DY28" s="55"/>
      <c r="DZ28" s="55"/>
      <c r="EA28" s="55"/>
      <c r="EB28" s="55"/>
      <c r="EC28" s="55"/>
      <c r="ED28" s="55"/>
      <c r="EE28" s="55"/>
      <c r="EF28" s="55"/>
      <c r="EG28" s="55"/>
      <c r="EH28" s="55"/>
      <c r="EI28" s="55"/>
      <c r="EJ28" s="55"/>
      <c r="EK28" s="55"/>
      <c r="EL28" s="55"/>
      <c r="EM28" s="55"/>
      <c r="EN28" s="55"/>
      <c r="EO28" s="55"/>
      <c r="EP28" s="55"/>
      <c r="EQ28" s="55"/>
      <c r="ER28" s="55"/>
      <c r="ES28" s="55"/>
      <c r="ET28" s="55"/>
      <c r="EU28" s="55"/>
      <c r="EV28" s="55"/>
      <c r="EW28" s="55"/>
      <c r="EX28" s="55"/>
      <c r="EY28" s="55"/>
      <c r="EZ28" s="55"/>
      <c r="FA28" s="55"/>
      <c r="FB28" s="55"/>
      <c r="FC28" s="55"/>
      <c r="FD28" s="55"/>
      <c r="FE28" s="55"/>
      <c r="FF28" s="55"/>
      <c r="FG28" s="55"/>
      <c r="FH28" s="55"/>
      <c r="FI28" s="55"/>
      <c r="FJ28" s="55"/>
      <c r="FK28" s="55"/>
      <c r="FL28" s="55"/>
      <c r="FM28" s="55"/>
      <c r="FN28" s="55"/>
      <c r="FO28" s="55"/>
      <c r="FP28" s="55"/>
      <c r="FQ28" s="55"/>
      <c r="FR28" s="55"/>
      <c r="FS28" s="55"/>
      <c r="FT28" s="55"/>
      <c r="FU28" s="55"/>
      <c r="FV28" s="55"/>
      <c r="FW28" s="55"/>
      <c r="FX28" s="55"/>
      <c r="FY28" s="55"/>
      <c r="FZ28" s="55"/>
      <c r="GA28" s="55"/>
      <c r="GB28" s="55"/>
      <c r="GC28" s="55"/>
      <c r="GD28" s="55"/>
      <c r="GE28" s="55"/>
      <c r="GF28" s="55"/>
      <c r="GG28" s="55"/>
      <c r="GH28" s="55"/>
      <c r="GI28" s="55"/>
      <c r="GJ28" s="55"/>
      <c r="GK28" s="55"/>
      <c r="GL28" s="55"/>
      <c r="GM28" s="55"/>
      <c r="GN28" s="55"/>
      <c r="GO28" s="55"/>
      <c r="GP28" s="55"/>
      <c r="GQ28" s="55"/>
      <c r="GR28" s="55"/>
      <c r="GS28" s="55"/>
      <c r="GT28" s="55"/>
      <c r="GU28" s="55"/>
      <c r="GV28" s="55"/>
      <c r="GW28" s="55"/>
      <c r="GX28" s="55"/>
      <c r="GY28" s="55"/>
      <c r="GZ28" s="55"/>
      <c r="HA28" s="55"/>
      <c r="HB28" s="55"/>
      <c r="HC28" s="55"/>
      <c r="HD28" s="55"/>
      <c r="HE28" s="55"/>
      <c r="HF28" s="55"/>
      <c r="HG28" s="55"/>
      <c r="HH28" s="55"/>
      <c r="HI28" s="55"/>
      <c r="HJ28" s="55"/>
      <c r="HK28" s="55"/>
      <c r="HL28" s="55"/>
      <c r="HM28" s="55"/>
      <c r="HN28" s="55"/>
      <c r="HO28" s="55"/>
      <c r="HP28" s="55"/>
      <c r="HQ28" s="55"/>
      <c r="HR28" s="55"/>
      <c r="HS28" s="55"/>
      <c r="HT28" s="55"/>
      <c r="HU28" s="55"/>
      <c r="HV28" s="55"/>
      <c r="HW28" s="55"/>
      <c r="HX28" s="55"/>
      <c r="HY28" s="55"/>
      <c r="HZ28" s="55"/>
      <c r="IA28" s="55"/>
      <c r="IB28" s="55"/>
      <c r="IC28" s="55"/>
      <c r="ID28" s="55"/>
      <c r="IE28" s="55"/>
      <c r="IF28" s="55"/>
      <c r="IG28" s="55"/>
      <c r="IH28" s="55"/>
      <c r="II28" s="55"/>
      <c r="IJ28" s="55"/>
      <c r="IK28" s="55"/>
      <c r="IL28" s="55"/>
      <c r="IM28" s="55"/>
      <c r="IN28" s="55"/>
      <c r="IO28" s="55"/>
      <c r="IP28" s="55"/>
      <c r="IQ28" s="55"/>
      <c r="IR28" s="55"/>
      <c r="IS28" s="55"/>
      <c r="IT28" s="55"/>
      <c r="IU28" s="55"/>
      <c r="IV28" s="55"/>
    </row>
    <row r="29" spans="1:256" s="27" customFormat="1" ht="76.5" customHeight="1">
      <c r="A29" s="46" t="s">
        <v>80</v>
      </c>
      <c r="B29" s="50">
        <v>30000</v>
      </c>
      <c r="C29" s="56">
        <v>0</v>
      </c>
      <c r="D29" s="163">
        <v>0</v>
      </c>
      <c r="E29" s="162"/>
      <c r="F29" s="49">
        <f t="shared" si="0"/>
        <v>0</v>
      </c>
      <c r="G29" s="53" t="s">
        <v>76</v>
      </c>
      <c r="H29" s="46" t="s">
        <v>18</v>
      </c>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c r="CC29" s="55"/>
      <c r="CD29" s="55"/>
      <c r="CE29" s="55"/>
      <c r="CF29" s="55"/>
      <c r="CG29" s="55"/>
      <c r="CH29" s="55"/>
      <c r="CI29" s="55"/>
      <c r="CJ29" s="55"/>
      <c r="CK29" s="55"/>
      <c r="CL29" s="55"/>
      <c r="CM29" s="55"/>
      <c r="CN29" s="55"/>
      <c r="CO29" s="55"/>
      <c r="CP29" s="55"/>
      <c r="CQ29" s="55"/>
      <c r="CR29" s="55"/>
      <c r="CS29" s="55"/>
      <c r="CT29" s="55"/>
      <c r="CU29" s="55"/>
      <c r="CV29" s="55"/>
      <c r="CW29" s="55"/>
      <c r="CX29" s="55"/>
      <c r="CY29" s="55"/>
      <c r="CZ29" s="55"/>
      <c r="DA29" s="55"/>
      <c r="DB29" s="55"/>
      <c r="DC29" s="55"/>
      <c r="DD29" s="55"/>
      <c r="DE29" s="55"/>
      <c r="DF29" s="55"/>
      <c r="DG29" s="55"/>
      <c r="DH29" s="55"/>
      <c r="DI29" s="55"/>
      <c r="DJ29" s="55"/>
      <c r="DK29" s="55"/>
      <c r="DL29" s="55"/>
      <c r="DM29" s="55"/>
      <c r="DN29" s="55"/>
      <c r="DO29" s="55"/>
      <c r="DP29" s="55"/>
      <c r="DQ29" s="55"/>
      <c r="DR29" s="55"/>
      <c r="DS29" s="55"/>
      <c r="DT29" s="55"/>
      <c r="DU29" s="55"/>
      <c r="DV29" s="55"/>
      <c r="DW29" s="55"/>
      <c r="DX29" s="55"/>
      <c r="DY29" s="55"/>
      <c r="DZ29" s="55"/>
      <c r="EA29" s="55"/>
      <c r="EB29" s="55"/>
      <c r="EC29" s="55"/>
      <c r="ED29" s="55"/>
      <c r="EE29" s="55"/>
      <c r="EF29" s="55"/>
      <c r="EG29" s="55"/>
      <c r="EH29" s="55"/>
      <c r="EI29" s="55"/>
      <c r="EJ29" s="55"/>
      <c r="EK29" s="55"/>
      <c r="EL29" s="55"/>
      <c r="EM29" s="55"/>
      <c r="EN29" s="55"/>
      <c r="EO29" s="55"/>
      <c r="EP29" s="55"/>
      <c r="EQ29" s="55"/>
      <c r="ER29" s="55"/>
      <c r="ES29" s="55"/>
      <c r="ET29" s="55"/>
      <c r="EU29" s="55"/>
      <c r="EV29" s="55"/>
      <c r="EW29" s="55"/>
      <c r="EX29" s="55"/>
      <c r="EY29" s="55"/>
      <c r="EZ29" s="55"/>
      <c r="FA29" s="55"/>
      <c r="FB29" s="55"/>
      <c r="FC29" s="55"/>
      <c r="FD29" s="55"/>
      <c r="FE29" s="55"/>
      <c r="FF29" s="55"/>
      <c r="FG29" s="55"/>
      <c r="FH29" s="55"/>
      <c r="FI29" s="55"/>
      <c r="FJ29" s="55"/>
      <c r="FK29" s="55"/>
      <c r="FL29" s="55"/>
      <c r="FM29" s="55"/>
      <c r="FN29" s="55"/>
      <c r="FO29" s="55"/>
      <c r="FP29" s="55"/>
      <c r="FQ29" s="55"/>
      <c r="FR29" s="55"/>
      <c r="FS29" s="55"/>
      <c r="FT29" s="55"/>
      <c r="FU29" s="55"/>
      <c r="FV29" s="55"/>
      <c r="FW29" s="55"/>
      <c r="FX29" s="55"/>
      <c r="FY29" s="55"/>
      <c r="FZ29" s="55"/>
      <c r="GA29" s="55"/>
      <c r="GB29" s="55"/>
      <c r="GC29" s="55"/>
      <c r="GD29" s="55"/>
      <c r="GE29" s="55"/>
      <c r="GF29" s="55"/>
      <c r="GG29" s="55"/>
      <c r="GH29" s="55"/>
      <c r="GI29" s="55"/>
      <c r="GJ29" s="55"/>
      <c r="GK29" s="55"/>
      <c r="GL29" s="55"/>
      <c r="GM29" s="55"/>
      <c r="GN29" s="55"/>
      <c r="GO29" s="55"/>
      <c r="GP29" s="55"/>
      <c r="GQ29" s="55"/>
      <c r="GR29" s="55"/>
      <c r="GS29" s="55"/>
      <c r="GT29" s="55"/>
      <c r="GU29" s="55"/>
      <c r="GV29" s="55"/>
      <c r="GW29" s="55"/>
      <c r="GX29" s="55"/>
      <c r="GY29" s="55"/>
      <c r="GZ29" s="55"/>
      <c r="HA29" s="55"/>
      <c r="HB29" s="55"/>
      <c r="HC29" s="55"/>
      <c r="HD29" s="55"/>
      <c r="HE29" s="55"/>
      <c r="HF29" s="55"/>
      <c r="HG29" s="55"/>
      <c r="HH29" s="55"/>
      <c r="HI29" s="55"/>
      <c r="HJ29" s="55"/>
      <c r="HK29" s="55"/>
      <c r="HL29" s="55"/>
      <c r="HM29" s="55"/>
      <c r="HN29" s="55"/>
      <c r="HO29" s="55"/>
      <c r="HP29" s="55"/>
      <c r="HQ29" s="55"/>
      <c r="HR29" s="55"/>
      <c r="HS29" s="55"/>
      <c r="HT29" s="55"/>
      <c r="HU29" s="55"/>
      <c r="HV29" s="55"/>
      <c r="HW29" s="55"/>
      <c r="HX29" s="55"/>
      <c r="HY29" s="55"/>
      <c r="HZ29" s="55"/>
      <c r="IA29" s="55"/>
      <c r="IB29" s="55"/>
      <c r="IC29" s="55"/>
      <c r="ID29" s="55"/>
      <c r="IE29" s="55"/>
      <c r="IF29" s="55"/>
      <c r="IG29" s="55"/>
      <c r="IH29" s="55"/>
      <c r="II29" s="55"/>
      <c r="IJ29" s="55"/>
      <c r="IK29" s="55"/>
      <c r="IL29" s="55"/>
      <c r="IM29" s="55"/>
      <c r="IN29" s="55"/>
      <c r="IO29" s="55"/>
      <c r="IP29" s="55"/>
      <c r="IQ29" s="55"/>
      <c r="IR29" s="55"/>
      <c r="IS29" s="55"/>
      <c r="IT29" s="55"/>
      <c r="IU29" s="55"/>
      <c r="IV29" s="55"/>
    </row>
    <row r="30" spans="1:256" s="45" customFormat="1" ht="70.5" customHeight="1">
      <c r="A30" s="46" t="s">
        <v>81</v>
      </c>
      <c r="B30" s="50">
        <v>30000</v>
      </c>
      <c r="C30" s="56">
        <v>0</v>
      </c>
      <c r="D30" s="163">
        <v>0</v>
      </c>
      <c r="E30" s="162"/>
      <c r="F30" s="49">
        <f t="shared" si="0"/>
        <v>0</v>
      </c>
      <c r="G30" s="53" t="s">
        <v>70</v>
      </c>
      <c r="H30" s="46" t="s">
        <v>18</v>
      </c>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c r="CC30" s="55"/>
      <c r="CD30" s="55"/>
      <c r="CE30" s="55"/>
      <c r="CF30" s="55"/>
      <c r="CG30" s="55"/>
      <c r="CH30" s="55"/>
      <c r="CI30" s="55"/>
      <c r="CJ30" s="55"/>
      <c r="CK30" s="55"/>
      <c r="CL30" s="55"/>
      <c r="CM30" s="55"/>
      <c r="CN30" s="55"/>
      <c r="CO30" s="55"/>
      <c r="CP30" s="55"/>
      <c r="CQ30" s="55"/>
      <c r="CR30" s="55"/>
      <c r="CS30" s="55"/>
      <c r="CT30" s="55"/>
      <c r="CU30" s="55"/>
      <c r="CV30" s="55"/>
      <c r="CW30" s="55"/>
      <c r="CX30" s="55"/>
      <c r="CY30" s="55"/>
      <c r="CZ30" s="55"/>
      <c r="DA30" s="55"/>
      <c r="DB30" s="55"/>
      <c r="DC30" s="55"/>
      <c r="DD30" s="55"/>
      <c r="DE30" s="55"/>
      <c r="DF30" s="55"/>
      <c r="DG30" s="55"/>
      <c r="DH30" s="55"/>
      <c r="DI30" s="55"/>
      <c r="DJ30" s="55"/>
      <c r="DK30" s="55"/>
      <c r="DL30" s="55"/>
      <c r="DM30" s="55"/>
      <c r="DN30" s="55"/>
      <c r="DO30" s="55"/>
      <c r="DP30" s="55"/>
      <c r="DQ30" s="55"/>
      <c r="DR30" s="55"/>
      <c r="DS30" s="55"/>
      <c r="DT30" s="55"/>
      <c r="DU30" s="55"/>
      <c r="DV30" s="55"/>
      <c r="DW30" s="55"/>
      <c r="DX30" s="55"/>
      <c r="DY30" s="55"/>
      <c r="DZ30" s="55"/>
      <c r="EA30" s="55"/>
      <c r="EB30" s="55"/>
      <c r="EC30" s="55"/>
      <c r="ED30" s="55"/>
      <c r="EE30" s="55"/>
      <c r="EF30" s="55"/>
      <c r="EG30" s="55"/>
      <c r="EH30" s="55"/>
      <c r="EI30" s="55"/>
      <c r="EJ30" s="55"/>
      <c r="EK30" s="55"/>
      <c r="EL30" s="55"/>
      <c r="EM30" s="55"/>
      <c r="EN30" s="55"/>
      <c r="EO30" s="55"/>
      <c r="EP30" s="55"/>
      <c r="EQ30" s="55"/>
      <c r="ER30" s="55"/>
      <c r="ES30" s="55"/>
      <c r="ET30" s="55"/>
      <c r="EU30" s="55"/>
      <c r="EV30" s="55"/>
      <c r="EW30" s="55"/>
      <c r="EX30" s="55"/>
      <c r="EY30" s="55"/>
      <c r="EZ30" s="55"/>
      <c r="FA30" s="55"/>
      <c r="FB30" s="55"/>
      <c r="FC30" s="55"/>
      <c r="FD30" s="55"/>
      <c r="FE30" s="55"/>
      <c r="FF30" s="55"/>
      <c r="FG30" s="55"/>
      <c r="FH30" s="55"/>
      <c r="FI30" s="55"/>
      <c r="FJ30" s="55"/>
      <c r="FK30" s="55"/>
      <c r="FL30" s="55"/>
      <c r="FM30" s="55"/>
      <c r="FN30" s="55"/>
      <c r="FO30" s="55"/>
      <c r="FP30" s="55"/>
      <c r="FQ30" s="55"/>
      <c r="FR30" s="55"/>
      <c r="FS30" s="55"/>
      <c r="FT30" s="55"/>
      <c r="FU30" s="55"/>
      <c r="FV30" s="55"/>
      <c r="FW30" s="55"/>
      <c r="FX30" s="55"/>
      <c r="FY30" s="55"/>
      <c r="FZ30" s="55"/>
      <c r="GA30" s="55"/>
      <c r="GB30" s="55"/>
      <c r="GC30" s="55"/>
      <c r="GD30" s="55"/>
      <c r="GE30" s="55"/>
      <c r="GF30" s="55"/>
      <c r="GG30" s="55"/>
      <c r="GH30" s="55"/>
      <c r="GI30" s="55"/>
      <c r="GJ30" s="55"/>
      <c r="GK30" s="55"/>
      <c r="GL30" s="55"/>
      <c r="GM30" s="55"/>
      <c r="GN30" s="55"/>
      <c r="GO30" s="55"/>
      <c r="GP30" s="55"/>
      <c r="GQ30" s="55"/>
      <c r="GR30" s="55"/>
      <c r="GS30" s="55"/>
      <c r="GT30" s="55"/>
      <c r="GU30" s="55"/>
      <c r="GV30" s="55"/>
      <c r="GW30" s="55"/>
      <c r="GX30" s="55"/>
      <c r="GY30" s="55"/>
      <c r="GZ30" s="55"/>
      <c r="HA30" s="55"/>
      <c r="HB30" s="55"/>
      <c r="HC30" s="55"/>
      <c r="HD30" s="55"/>
      <c r="HE30" s="55"/>
      <c r="HF30" s="55"/>
      <c r="HG30" s="55"/>
      <c r="HH30" s="55"/>
      <c r="HI30" s="55"/>
      <c r="HJ30" s="55"/>
      <c r="HK30" s="55"/>
      <c r="HL30" s="55"/>
      <c r="HM30" s="55"/>
      <c r="HN30" s="55"/>
      <c r="HO30" s="55"/>
      <c r="HP30" s="55"/>
      <c r="HQ30" s="55"/>
      <c r="HR30" s="55"/>
      <c r="HS30" s="55"/>
      <c r="HT30" s="55"/>
      <c r="HU30" s="55"/>
      <c r="HV30" s="55"/>
      <c r="HW30" s="55"/>
      <c r="HX30" s="55"/>
      <c r="HY30" s="55"/>
      <c r="HZ30" s="55"/>
      <c r="IA30" s="55"/>
      <c r="IB30" s="55"/>
      <c r="IC30" s="55"/>
      <c r="ID30" s="55"/>
      <c r="IE30" s="55"/>
      <c r="IF30" s="55"/>
      <c r="IG30" s="55"/>
      <c r="IH30" s="55"/>
      <c r="II30" s="55"/>
      <c r="IJ30" s="55"/>
      <c r="IK30" s="55"/>
      <c r="IL30" s="55"/>
      <c r="IM30" s="55"/>
      <c r="IN30" s="55"/>
      <c r="IO30" s="55"/>
      <c r="IP30" s="55"/>
      <c r="IQ30" s="55"/>
      <c r="IR30" s="55"/>
      <c r="IS30" s="55"/>
      <c r="IT30" s="55"/>
      <c r="IU30" s="55"/>
      <c r="IV30" s="55"/>
    </row>
    <row r="31" spans="1:256" s="45" customFormat="1" ht="70.5" customHeight="1">
      <c r="A31" s="46" t="s">
        <v>82</v>
      </c>
      <c r="B31" s="50">
        <v>37600</v>
      </c>
      <c r="C31" s="56">
        <v>0</v>
      </c>
      <c r="D31" s="163">
        <v>0</v>
      </c>
      <c r="E31" s="162"/>
      <c r="F31" s="49">
        <f t="shared" si="0"/>
        <v>0</v>
      </c>
      <c r="G31" s="53" t="s">
        <v>83</v>
      </c>
      <c r="H31" s="46" t="s">
        <v>6</v>
      </c>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c r="CC31" s="55"/>
      <c r="CD31" s="55"/>
      <c r="CE31" s="55"/>
      <c r="CF31" s="55"/>
      <c r="CG31" s="55"/>
      <c r="CH31" s="55"/>
      <c r="CI31" s="55"/>
      <c r="CJ31" s="55"/>
      <c r="CK31" s="55"/>
      <c r="CL31" s="55"/>
      <c r="CM31" s="55"/>
      <c r="CN31" s="55"/>
      <c r="CO31" s="55"/>
      <c r="CP31" s="55"/>
      <c r="CQ31" s="55"/>
      <c r="CR31" s="55"/>
      <c r="CS31" s="55"/>
      <c r="CT31" s="55"/>
      <c r="CU31" s="55"/>
      <c r="CV31" s="55"/>
      <c r="CW31" s="55"/>
      <c r="CX31" s="55"/>
      <c r="CY31" s="55"/>
      <c r="CZ31" s="55"/>
      <c r="DA31" s="55"/>
      <c r="DB31" s="55"/>
      <c r="DC31" s="55"/>
      <c r="DD31" s="55"/>
      <c r="DE31" s="55"/>
      <c r="DF31" s="55"/>
      <c r="DG31" s="55"/>
      <c r="DH31" s="55"/>
      <c r="DI31" s="55"/>
      <c r="DJ31" s="55"/>
      <c r="DK31" s="55"/>
      <c r="DL31" s="55"/>
      <c r="DM31" s="55"/>
      <c r="DN31" s="55"/>
      <c r="DO31" s="55"/>
      <c r="DP31" s="55"/>
      <c r="DQ31" s="55"/>
      <c r="DR31" s="55"/>
      <c r="DS31" s="55"/>
      <c r="DT31" s="55"/>
      <c r="DU31" s="55"/>
      <c r="DV31" s="55"/>
      <c r="DW31" s="55"/>
      <c r="DX31" s="55"/>
      <c r="DY31" s="55"/>
      <c r="DZ31" s="55"/>
      <c r="EA31" s="55"/>
      <c r="EB31" s="55"/>
      <c r="EC31" s="55"/>
      <c r="ED31" s="55"/>
      <c r="EE31" s="55"/>
      <c r="EF31" s="55"/>
      <c r="EG31" s="55"/>
      <c r="EH31" s="55"/>
      <c r="EI31" s="55"/>
      <c r="EJ31" s="55"/>
      <c r="EK31" s="55"/>
      <c r="EL31" s="55"/>
      <c r="EM31" s="55"/>
      <c r="EN31" s="55"/>
      <c r="EO31" s="55"/>
      <c r="EP31" s="55"/>
      <c r="EQ31" s="55"/>
      <c r="ER31" s="55"/>
      <c r="ES31" s="55"/>
      <c r="ET31" s="55"/>
      <c r="EU31" s="55"/>
      <c r="EV31" s="55"/>
      <c r="EW31" s="55"/>
      <c r="EX31" s="55"/>
      <c r="EY31" s="55"/>
      <c r="EZ31" s="55"/>
      <c r="FA31" s="55"/>
      <c r="FB31" s="55"/>
      <c r="FC31" s="55"/>
      <c r="FD31" s="55"/>
      <c r="FE31" s="55"/>
      <c r="FF31" s="55"/>
      <c r="FG31" s="55"/>
      <c r="FH31" s="55"/>
      <c r="FI31" s="55"/>
      <c r="FJ31" s="55"/>
      <c r="FK31" s="55"/>
      <c r="FL31" s="55"/>
      <c r="FM31" s="55"/>
      <c r="FN31" s="55"/>
      <c r="FO31" s="55"/>
      <c r="FP31" s="55"/>
      <c r="FQ31" s="55"/>
      <c r="FR31" s="55"/>
      <c r="FS31" s="55"/>
      <c r="FT31" s="55"/>
      <c r="FU31" s="55"/>
      <c r="FV31" s="55"/>
      <c r="FW31" s="55"/>
      <c r="FX31" s="55"/>
      <c r="FY31" s="55"/>
      <c r="FZ31" s="55"/>
      <c r="GA31" s="55"/>
      <c r="GB31" s="55"/>
      <c r="GC31" s="55"/>
      <c r="GD31" s="55"/>
      <c r="GE31" s="55"/>
      <c r="GF31" s="55"/>
      <c r="GG31" s="55"/>
      <c r="GH31" s="55"/>
      <c r="GI31" s="55"/>
      <c r="GJ31" s="55"/>
      <c r="GK31" s="55"/>
      <c r="GL31" s="55"/>
      <c r="GM31" s="55"/>
      <c r="GN31" s="55"/>
      <c r="GO31" s="55"/>
      <c r="GP31" s="55"/>
      <c r="GQ31" s="55"/>
      <c r="GR31" s="55"/>
      <c r="GS31" s="55"/>
      <c r="GT31" s="55"/>
      <c r="GU31" s="55"/>
      <c r="GV31" s="55"/>
      <c r="GW31" s="55"/>
      <c r="GX31" s="55"/>
      <c r="GY31" s="55"/>
      <c r="GZ31" s="55"/>
      <c r="HA31" s="55"/>
      <c r="HB31" s="55"/>
      <c r="HC31" s="55"/>
      <c r="HD31" s="55"/>
      <c r="HE31" s="55"/>
      <c r="HF31" s="55"/>
      <c r="HG31" s="55"/>
      <c r="HH31" s="55"/>
      <c r="HI31" s="55"/>
      <c r="HJ31" s="55"/>
      <c r="HK31" s="55"/>
      <c r="HL31" s="55"/>
      <c r="HM31" s="55"/>
      <c r="HN31" s="55"/>
      <c r="HO31" s="55"/>
      <c r="HP31" s="55"/>
      <c r="HQ31" s="55"/>
      <c r="HR31" s="55"/>
      <c r="HS31" s="55"/>
      <c r="HT31" s="55"/>
      <c r="HU31" s="55"/>
      <c r="HV31" s="55"/>
      <c r="HW31" s="55"/>
      <c r="HX31" s="55"/>
      <c r="HY31" s="55"/>
      <c r="HZ31" s="55"/>
      <c r="IA31" s="55"/>
      <c r="IB31" s="55"/>
      <c r="IC31" s="55"/>
      <c r="ID31" s="55"/>
      <c r="IE31" s="55"/>
      <c r="IF31" s="55"/>
      <c r="IG31" s="55"/>
      <c r="IH31" s="55"/>
      <c r="II31" s="55"/>
      <c r="IJ31" s="55"/>
      <c r="IK31" s="55"/>
      <c r="IL31" s="55"/>
      <c r="IM31" s="55"/>
      <c r="IN31" s="55"/>
      <c r="IO31" s="55"/>
      <c r="IP31" s="55"/>
      <c r="IQ31" s="55"/>
      <c r="IR31" s="55"/>
      <c r="IS31" s="55"/>
      <c r="IT31" s="55"/>
      <c r="IU31" s="55"/>
      <c r="IV31" s="55"/>
    </row>
    <row r="32" spans="1:256" s="45" customFormat="1" ht="70.5" customHeight="1">
      <c r="A32" s="46" t="s">
        <v>84</v>
      </c>
      <c r="B32" s="50">
        <v>79600</v>
      </c>
      <c r="C32" s="56">
        <v>0</v>
      </c>
      <c r="D32" s="163">
        <v>0</v>
      </c>
      <c r="E32" s="162"/>
      <c r="F32" s="49">
        <f t="shared" si="0"/>
        <v>0</v>
      </c>
      <c r="G32" s="53" t="s">
        <v>76</v>
      </c>
      <c r="H32" s="46" t="s">
        <v>85</v>
      </c>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c r="CC32" s="55"/>
      <c r="CD32" s="55"/>
      <c r="CE32" s="55"/>
      <c r="CF32" s="55"/>
      <c r="CG32" s="55"/>
      <c r="CH32" s="55"/>
      <c r="CI32" s="55"/>
      <c r="CJ32" s="55"/>
      <c r="CK32" s="55"/>
      <c r="CL32" s="55"/>
      <c r="CM32" s="55"/>
      <c r="CN32" s="55"/>
      <c r="CO32" s="55"/>
      <c r="CP32" s="55"/>
      <c r="CQ32" s="55"/>
      <c r="CR32" s="55"/>
      <c r="CS32" s="55"/>
      <c r="CT32" s="55"/>
      <c r="CU32" s="55"/>
      <c r="CV32" s="55"/>
      <c r="CW32" s="55"/>
      <c r="CX32" s="55"/>
      <c r="CY32" s="55"/>
      <c r="CZ32" s="55"/>
      <c r="DA32" s="55"/>
      <c r="DB32" s="55"/>
      <c r="DC32" s="55"/>
      <c r="DD32" s="55"/>
      <c r="DE32" s="55"/>
      <c r="DF32" s="55"/>
      <c r="DG32" s="55"/>
      <c r="DH32" s="55"/>
      <c r="DI32" s="55"/>
      <c r="DJ32" s="55"/>
      <c r="DK32" s="55"/>
      <c r="DL32" s="55"/>
      <c r="DM32" s="55"/>
      <c r="DN32" s="55"/>
      <c r="DO32" s="55"/>
      <c r="DP32" s="55"/>
      <c r="DQ32" s="55"/>
      <c r="DR32" s="55"/>
      <c r="DS32" s="55"/>
      <c r="DT32" s="55"/>
      <c r="DU32" s="55"/>
      <c r="DV32" s="55"/>
      <c r="DW32" s="55"/>
      <c r="DX32" s="55"/>
      <c r="DY32" s="55"/>
      <c r="DZ32" s="55"/>
      <c r="EA32" s="55"/>
      <c r="EB32" s="55"/>
      <c r="EC32" s="55"/>
      <c r="ED32" s="55"/>
      <c r="EE32" s="55"/>
      <c r="EF32" s="55"/>
      <c r="EG32" s="55"/>
      <c r="EH32" s="55"/>
      <c r="EI32" s="55"/>
      <c r="EJ32" s="55"/>
      <c r="EK32" s="55"/>
      <c r="EL32" s="55"/>
      <c r="EM32" s="55"/>
      <c r="EN32" s="55"/>
      <c r="EO32" s="55"/>
      <c r="EP32" s="55"/>
      <c r="EQ32" s="55"/>
      <c r="ER32" s="55"/>
      <c r="ES32" s="55"/>
      <c r="ET32" s="55"/>
      <c r="EU32" s="55"/>
      <c r="EV32" s="55"/>
      <c r="EW32" s="55"/>
      <c r="EX32" s="55"/>
      <c r="EY32" s="55"/>
      <c r="EZ32" s="55"/>
      <c r="FA32" s="55"/>
      <c r="FB32" s="55"/>
      <c r="FC32" s="55"/>
      <c r="FD32" s="55"/>
      <c r="FE32" s="55"/>
      <c r="FF32" s="55"/>
      <c r="FG32" s="55"/>
      <c r="FH32" s="55"/>
      <c r="FI32" s="55"/>
      <c r="FJ32" s="55"/>
      <c r="FK32" s="55"/>
      <c r="FL32" s="55"/>
      <c r="FM32" s="55"/>
      <c r="FN32" s="55"/>
      <c r="FO32" s="55"/>
      <c r="FP32" s="55"/>
      <c r="FQ32" s="55"/>
      <c r="FR32" s="55"/>
      <c r="FS32" s="55"/>
      <c r="FT32" s="55"/>
      <c r="FU32" s="55"/>
      <c r="FV32" s="55"/>
      <c r="FW32" s="55"/>
      <c r="FX32" s="55"/>
      <c r="FY32" s="55"/>
      <c r="FZ32" s="55"/>
      <c r="GA32" s="55"/>
      <c r="GB32" s="55"/>
      <c r="GC32" s="55"/>
      <c r="GD32" s="55"/>
      <c r="GE32" s="55"/>
      <c r="GF32" s="55"/>
      <c r="GG32" s="55"/>
      <c r="GH32" s="55"/>
      <c r="GI32" s="55"/>
      <c r="GJ32" s="55"/>
      <c r="GK32" s="55"/>
      <c r="GL32" s="55"/>
      <c r="GM32" s="55"/>
      <c r="GN32" s="55"/>
      <c r="GO32" s="55"/>
      <c r="GP32" s="55"/>
      <c r="GQ32" s="55"/>
      <c r="GR32" s="55"/>
      <c r="GS32" s="55"/>
      <c r="GT32" s="55"/>
      <c r="GU32" s="55"/>
      <c r="GV32" s="55"/>
      <c r="GW32" s="55"/>
      <c r="GX32" s="55"/>
      <c r="GY32" s="55"/>
      <c r="GZ32" s="55"/>
      <c r="HA32" s="55"/>
      <c r="HB32" s="55"/>
      <c r="HC32" s="55"/>
      <c r="HD32" s="55"/>
      <c r="HE32" s="55"/>
      <c r="HF32" s="55"/>
      <c r="HG32" s="55"/>
      <c r="HH32" s="55"/>
      <c r="HI32" s="55"/>
      <c r="HJ32" s="55"/>
      <c r="HK32" s="55"/>
      <c r="HL32" s="55"/>
      <c r="HM32" s="55"/>
      <c r="HN32" s="55"/>
      <c r="HO32" s="55"/>
      <c r="HP32" s="55"/>
      <c r="HQ32" s="55"/>
      <c r="HR32" s="55"/>
      <c r="HS32" s="55"/>
      <c r="HT32" s="55"/>
      <c r="HU32" s="55"/>
      <c r="HV32" s="55"/>
      <c r="HW32" s="55"/>
      <c r="HX32" s="55"/>
      <c r="HY32" s="55"/>
      <c r="HZ32" s="55"/>
      <c r="IA32" s="55"/>
      <c r="IB32" s="55"/>
      <c r="IC32" s="55"/>
      <c r="ID32" s="55"/>
      <c r="IE32" s="55"/>
      <c r="IF32" s="55"/>
      <c r="IG32" s="55"/>
      <c r="IH32" s="55"/>
      <c r="II32" s="55"/>
      <c r="IJ32" s="55"/>
      <c r="IK32" s="55"/>
      <c r="IL32" s="55"/>
      <c r="IM32" s="55"/>
      <c r="IN32" s="55"/>
      <c r="IO32" s="55"/>
      <c r="IP32" s="55"/>
      <c r="IQ32" s="55"/>
      <c r="IR32" s="55"/>
      <c r="IS32" s="55"/>
      <c r="IT32" s="55"/>
      <c r="IU32" s="55"/>
      <c r="IV32" s="55"/>
    </row>
    <row r="33" spans="1:14" s="27" customFormat="1" ht="57.75" customHeight="1">
      <c r="A33" s="46" t="s">
        <v>86</v>
      </c>
      <c r="B33" s="50">
        <v>330000</v>
      </c>
      <c r="C33" s="48">
        <v>0</v>
      </c>
      <c r="D33" s="163">
        <v>0</v>
      </c>
      <c r="E33" s="162"/>
      <c r="F33" s="49">
        <f t="shared" si="0"/>
        <v>0</v>
      </c>
      <c r="G33" s="53" t="s">
        <v>87</v>
      </c>
      <c r="H33" s="46" t="s">
        <v>64</v>
      </c>
      <c r="I33" s="45"/>
      <c r="J33" s="45"/>
      <c r="K33" s="45"/>
      <c r="L33" s="45"/>
      <c r="M33" s="45"/>
      <c r="N33" s="45"/>
    </row>
    <row r="34" spans="1:14" s="27" customFormat="1" ht="57.75" customHeight="1">
      <c r="A34" s="10" t="s">
        <v>88</v>
      </c>
      <c r="B34" s="57">
        <v>115200</v>
      </c>
      <c r="C34" s="48">
        <v>0</v>
      </c>
      <c r="D34" s="131">
        <v>0</v>
      </c>
      <c r="E34" s="132"/>
      <c r="F34" s="49"/>
      <c r="G34" s="53" t="s">
        <v>89</v>
      </c>
      <c r="H34" s="10" t="s">
        <v>90</v>
      </c>
      <c r="I34" s="45"/>
      <c r="J34" s="45"/>
      <c r="K34" s="45"/>
      <c r="L34" s="45"/>
      <c r="M34" s="45"/>
      <c r="N34" s="45"/>
    </row>
    <row r="35" spans="1:14" s="27" customFormat="1" ht="112.5" customHeight="1">
      <c r="A35" s="10" t="s">
        <v>91</v>
      </c>
      <c r="B35" s="57">
        <v>60000</v>
      </c>
      <c r="C35" s="48">
        <v>0</v>
      </c>
      <c r="D35" s="131">
        <v>0</v>
      </c>
      <c r="E35" s="132"/>
      <c r="F35" s="49"/>
      <c r="G35" s="53" t="s">
        <v>89</v>
      </c>
      <c r="H35" s="10" t="s">
        <v>92</v>
      </c>
      <c r="I35" s="45"/>
      <c r="J35" s="45"/>
      <c r="K35" s="45"/>
      <c r="L35" s="45"/>
      <c r="M35" s="45"/>
      <c r="N35" s="45"/>
    </row>
    <row r="36" spans="1:14" s="27" customFormat="1" ht="72.75" customHeight="1">
      <c r="A36" s="10" t="s">
        <v>93</v>
      </c>
      <c r="B36" s="57">
        <v>146475</v>
      </c>
      <c r="C36" s="48">
        <v>0</v>
      </c>
      <c r="D36" s="131">
        <v>0</v>
      </c>
      <c r="E36" s="132"/>
      <c r="F36" s="49"/>
      <c r="G36" s="53" t="s">
        <v>70</v>
      </c>
      <c r="H36" s="10" t="s">
        <v>94</v>
      </c>
      <c r="I36" s="45"/>
      <c r="J36" s="45"/>
      <c r="K36" s="45"/>
      <c r="L36" s="45"/>
      <c r="M36" s="45"/>
      <c r="N36" s="45"/>
    </row>
    <row r="37" spans="1:16" s="27" customFormat="1" ht="46.5" customHeight="1">
      <c r="A37" s="58" t="s">
        <v>95</v>
      </c>
      <c r="B37" s="59">
        <f>SUM(B21:B36)</f>
        <v>9854875</v>
      </c>
      <c r="C37" s="60">
        <f>SUM(C21:C36)</f>
        <v>3495995</v>
      </c>
      <c r="D37" s="174">
        <f>SUM(D21:E36)</f>
        <v>4026747</v>
      </c>
      <c r="E37" s="175"/>
      <c r="F37" s="61">
        <f>D37/B37</f>
        <v>0.4086045738784104</v>
      </c>
      <c r="G37" s="53"/>
      <c r="H37" s="44"/>
      <c r="I37" s="45"/>
      <c r="J37" s="17"/>
      <c r="K37" s="45"/>
      <c r="L37" s="45"/>
      <c r="M37" s="45"/>
      <c r="N37" s="45"/>
      <c r="O37" s="45"/>
      <c r="P37" s="45"/>
    </row>
    <row r="38" spans="1:16" s="27" customFormat="1" ht="42" customHeight="1">
      <c r="A38" s="156"/>
      <c r="B38" s="157"/>
      <c r="C38" s="157"/>
      <c r="D38" s="157"/>
      <c r="E38" s="157"/>
      <c r="F38" s="157"/>
      <c r="G38" s="157"/>
      <c r="H38" s="158"/>
      <c r="I38" s="45"/>
      <c r="J38" s="17"/>
      <c r="K38" s="45"/>
      <c r="L38" s="45"/>
      <c r="M38" s="45"/>
      <c r="N38" s="45"/>
      <c r="O38" s="45"/>
      <c r="P38" s="45"/>
    </row>
    <row r="39" spans="1:14" s="27" customFormat="1" ht="86.25" customHeight="1">
      <c r="A39" s="62" t="s">
        <v>96</v>
      </c>
      <c r="B39" s="13">
        <v>3400800</v>
      </c>
      <c r="C39" s="121">
        <v>468466</v>
      </c>
      <c r="D39" s="176">
        <v>799377</v>
      </c>
      <c r="E39" s="177"/>
      <c r="F39" s="49">
        <f aca="true" t="shared" si="1" ref="F39:F55">D39/B39</f>
        <v>0.23505557515878617</v>
      </c>
      <c r="G39" s="53" t="s">
        <v>97</v>
      </c>
      <c r="H39" s="46" t="s">
        <v>64</v>
      </c>
      <c r="I39" s="45"/>
      <c r="J39" s="64"/>
      <c r="K39" s="45"/>
      <c r="L39" s="45"/>
      <c r="M39" s="45"/>
      <c r="N39" s="45"/>
    </row>
    <row r="40" spans="1:14" s="27" customFormat="1" ht="57.75" customHeight="1">
      <c r="A40" s="46" t="s">
        <v>98</v>
      </c>
      <c r="B40" s="50">
        <v>55800</v>
      </c>
      <c r="C40" s="63">
        <v>54362</v>
      </c>
      <c r="D40" s="159">
        <v>54362</v>
      </c>
      <c r="E40" s="160"/>
      <c r="F40" s="49">
        <f t="shared" si="1"/>
        <v>0.9742293906810036</v>
      </c>
      <c r="G40" s="53" t="s">
        <v>99</v>
      </c>
      <c r="H40" s="46" t="s">
        <v>6</v>
      </c>
      <c r="I40" s="45"/>
      <c r="J40" s="45"/>
      <c r="K40" s="45"/>
      <c r="L40" s="45"/>
      <c r="M40" s="45"/>
      <c r="N40" s="45"/>
    </row>
    <row r="41" spans="1:14" s="27" customFormat="1" ht="54.75" customHeight="1">
      <c r="A41" s="46" t="s">
        <v>100</v>
      </c>
      <c r="B41" s="50">
        <v>56600</v>
      </c>
      <c r="C41" s="63">
        <v>0</v>
      </c>
      <c r="D41" s="159">
        <v>0</v>
      </c>
      <c r="E41" s="160"/>
      <c r="F41" s="49">
        <f t="shared" si="1"/>
        <v>0</v>
      </c>
      <c r="G41" s="53" t="s">
        <v>101</v>
      </c>
      <c r="H41" s="46" t="s">
        <v>19</v>
      </c>
      <c r="I41" s="45"/>
      <c r="J41" s="45"/>
      <c r="K41" s="45"/>
      <c r="L41" s="45"/>
      <c r="M41" s="45"/>
      <c r="N41" s="45"/>
    </row>
    <row r="42" spans="1:14" s="27" customFormat="1" ht="74.25" customHeight="1">
      <c r="A42" s="46" t="s">
        <v>102</v>
      </c>
      <c r="B42" s="50">
        <v>80000</v>
      </c>
      <c r="C42" s="63">
        <v>54454</v>
      </c>
      <c r="D42" s="159">
        <v>73800</v>
      </c>
      <c r="E42" s="160"/>
      <c r="F42" s="49">
        <f t="shared" si="1"/>
        <v>0.9225</v>
      </c>
      <c r="G42" s="53" t="s">
        <v>103</v>
      </c>
      <c r="H42" s="46" t="s">
        <v>19</v>
      </c>
      <c r="I42" s="45"/>
      <c r="J42" s="45"/>
      <c r="K42" s="45"/>
      <c r="L42" s="45"/>
      <c r="M42" s="45"/>
      <c r="N42" s="45"/>
    </row>
    <row r="43" spans="1:14" s="27" customFormat="1" ht="77.25" customHeight="1">
      <c r="A43" s="46" t="s">
        <v>104</v>
      </c>
      <c r="B43" s="50">
        <v>446400</v>
      </c>
      <c r="C43" s="63">
        <v>112400</v>
      </c>
      <c r="D43" s="159">
        <v>223800</v>
      </c>
      <c r="E43" s="160"/>
      <c r="F43" s="49">
        <f t="shared" si="1"/>
        <v>0.5013440860215054</v>
      </c>
      <c r="G43" s="53" t="s">
        <v>105</v>
      </c>
      <c r="H43" s="46" t="s">
        <v>19</v>
      </c>
      <c r="I43" s="45"/>
      <c r="J43" s="45"/>
      <c r="K43" s="45"/>
      <c r="L43" s="45"/>
      <c r="M43" s="45"/>
      <c r="N43" s="45"/>
    </row>
    <row r="44" spans="1:14" s="27" customFormat="1" ht="54.75" customHeight="1">
      <c r="A44" s="46" t="s">
        <v>106</v>
      </c>
      <c r="B44" s="50">
        <v>216000</v>
      </c>
      <c r="C44" s="63">
        <v>216000</v>
      </c>
      <c r="D44" s="159">
        <v>216000</v>
      </c>
      <c r="E44" s="160"/>
      <c r="F44" s="49">
        <f t="shared" si="1"/>
        <v>1</v>
      </c>
      <c r="G44" s="53" t="s">
        <v>99</v>
      </c>
      <c r="H44" s="46" t="s">
        <v>8</v>
      </c>
      <c r="I44" s="45"/>
      <c r="J44" s="45"/>
      <c r="K44" s="45"/>
      <c r="L44" s="45"/>
      <c r="M44" s="45"/>
      <c r="N44" s="45"/>
    </row>
    <row r="45" spans="1:14" s="27" customFormat="1" ht="51" customHeight="1">
      <c r="A45" s="46" t="s">
        <v>107</v>
      </c>
      <c r="B45" s="50">
        <v>60000</v>
      </c>
      <c r="C45" s="63">
        <v>0</v>
      </c>
      <c r="D45" s="159">
        <v>0</v>
      </c>
      <c r="E45" s="160"/>
      <c r="F45" s="49">
        <f t="shared" si="1"/>
        <v>0</v>
      </c>
      <c r="G45" s="53" t="s">
        <v>108</v>
      </c>
      <c r="H45" s="46" t="s">
        <v>5</v>
      </c>
      <c r="I45" s="45"/>
      <c r="J45" s="45"/>
      <c r="K45" s="45"/>
      <c r="L45" s="45"/>
      <c r="M45" s="45"/>
      <c r="N45" s="45"/>
    </row>
    <row r="46" spans="1:14" s="27" customFormat="1" ht="82.5" customHeight="1">
      <c r="A46" s="46" t="s">
        <v>109</v>
      </c>
      <c r="B46" s="65">
        <v>576000</v>
      </c>
      <c r="C46" s="63">
        <v>120400</v>
      </c>
      <c r="D46" s="159">
        <v>238850</v>
      </c>
      <c r="E46" s="160"/>
      <c r="F46" s="49">
        <f t="shared" si="1"/>
        <v>0.4146701388888889</v>
      </c>
      <c r="G46" s="53" t="s">
        <v>110</v>
      </c>
      <c r="H46" s="46" t="s">
        <v>10</v>
      </c>
      <c r="I46" s="45"/>
      <c r="J46" s="45"/>
      <c r="K46" s="45"/>
      <c r="L46" s="45"/>
      <c r="M46" s="45"/>
      <c r="N46" s="45"/>
    </row>
    <row r="47" spans="1:14" s="27" customFormat="1" ht="76.5" customHeight="1">
      <c r="A47" s="46" t="s">
        <v>111</v>
      </c>
      <c r="B47" s="65">
        <v>31000</v>
      </c>
      <c r="C47" s="63">
        <v>0</v>
      </c>
      <c r="D47" s="159">
        <v>0</v>
      </c>
      <c r="E47" s="160"/>
      <c r="F47" s="49">
        <f t="shared" si="1"/>
        <v>0</v>
      </c>
      <c r="G47" s="53" t="s">
        <v>108</v>
      </c>
      <c r="H47" s="46" t="s">
        <v>112</v>
      </c>
      <c r="I47" s="45"/>
      <c r="J47" s="45"/>
      <c r="K47" s="45"/>
      <c r="L47" s="45"/>
      <c r="M47" s="45"/>
      <c r="N47" s="45"/>
    </row>
    <row r="48" spans="1:14" s="27" customFormat="1" ht="73.5" customHeight="1">
      <c r="A48" s="46" t="s">
        <v>113</v>
      </c>
      <c r="B48" s="65">
        <v>20500</v>
      </c>
      <c r="C48" s="63">
        <v>20500</v>
      </c>
      <c r="D48" s="159">
        <v>20500</v>
      </c>
      <c r="E48" s="160"/>
      <c r="F48" s="49">
        <f t="shared" si="1"/>
        <v>1</v>
      </c>
      <c r="G48" s="53" t="s">
        <v>108</v>
      </c>
      <c r="H48" s="46" t="s">
        <v>112</v>
      </c>
      <c r="I48" s="45"/>
      <c r="J48" s="45"/>
      <c r="K48" s="45"/>
      <c r="L48" s="45"/>
      <c r="M48" s="45"/>
      <c r="N48" s="45"/>
    </row>
    <row r="49" spans="1:14" s="27" customFormat="1" ht="77.25" customHeight="1">
      <c r="A49" s="46" t="s">
        <v>114</v>
      </c>
      <c r="B49" s="50">
        <v>446400</v>
      </c>
      <c r="C49" s="63">
        <v>110400</v>
      </c>
      <c r="D49" s="159">
        <v>220400</v>
      </c>
      <c r="E49" s="160"/>
      <c r="F49" s="49">
        <f t="shared" si="1"/>
        <v>0.49372759856630827</v>
      </c>
      <c r="G49" s="53" t="s">
        <v>115</v>
      </c>
      <c r="H49" s="46" t="s">
        <v>9</v>
      </c>
      <c r="I49" s="45"/>
      <c r="J49" s="45"/>
      <c r="K49" s="45"/>
      <c r="L49" s="45"/>
      <c r="M49" s="45"/>
      <c r="N49" s="45"/>
    </row>
    <row r="50" spans="1:14" s="27" customFormat="1" ht="63.75" customHeight="1">
      <c r="A50" s="46" t="s">
        <v>116</v>
      </c>
      <c r="B50" s="50">
        <v>446400</v>
      </c>
      <c r="C50" s="63">
        <v>61600</v>
      </c>
      <c r="D50" s="159">
        <v>83000</v>
      </c>
      <c r="E50" s="160"/>
      <c r="F50" s="49">
        <f t="shared" si="1"/>
        <v>0.18593189964157705</v>
      </c>
      <c r="G50" s="53" t="s">
        <v>105</v>
      </c>
      <c r="H50" s="46" t="s">
        <v>16</v>
      </c>
      <c r="I50" s="45"/>
      <c r="J50" s="45"/>
      <c r="K50" s="45"/>
      <c r="L50" s="45"/>
      <c r="M50" s="45"/>
      <c r="N50" s="45"/>
    </row>
    <row r="51" spans="1:14" s="27" customFormat="1" ht="54.75" customHeight="1">
      <c r="A51" s="46" t="s">
        <v>117</v>
      </c>
      <c r="B51" s="50">
        <v>446400</v>
      </c>
      <c r="C51" s="63">
        <v>121000</v>
      </c>
      <c r="D51" s="159">
        <v>121000</v>
      </c>
      <c r="E51" s="160"/>
      <c r="F51" s="49">
        <f t="shared" si="1"/>
        <v>0.2710573476702509</v>
      </c>
      <c r="G51" s="53" t="s">
        <v>118</v>
      </c>
      <c r="H51" s="46" t="s">
        <v>16</v>
      </c>
      <c r="I51" s="45"/>
      <c r="J51" s="45"/>
      <c r="K51" s="45"/>
      <c r="L51" s="45"/>
      <c r="M51" s="45"/>
      <c r="N51" s="45"/>
    </row>
    <row r="52" spans="1:14" s="27" customFormat="1" ht="54.75" customHeight="1">
      <c r="A52" s="46" t="s">
        <v>119</v>
      </c>
      <c r="B52" s="50">
        <v>57800</v>
      </c>
      <c r="C52" s="63">
        <v>0</v>
      </c>
      <c r="D52" s="159">
        <v>0</v>
      </c>
      <c r="E52" s="160"/>
      <c r="F52" s="49">
        <f t="shared" si="1"/>
        <v>0</v>
      </c>
      <c r="G52" s="53" t="s">
        <v>120</v>
      </c>
      <c r="H52" s="46" t="s">
        <v>16</v>
      </c>
      <c r="I52" s="45"/>
      <c r="J52" s="45"/>
      <c r="K52" s="45"/>
      <c r="L52" s="45"/>
      <c r="M52" s="45"/>
      <c r="N52" s="45"/>
    </row>
    <row r="53" spans="1:14" s="27" customFormat="1" ht="45" customHeight="1">
      <c r="A53" s="46" t="s">
        <v>121</v>
      </c>
      <c r="B53" s="50">
        <v>20000</v>
      </c>
      <c r="C53" s="63">
        <v>0</v>
      </c>
      <c r="D53" s="159">
        <v>0</v>
      </c>
      <c r="E53" s="160"/>
      <c r="F53" s="49">
        <f t="shared" si="1"/>
        <v>0</v>
      </c>
      <c r="G53" s="53" t="s">
        <v>122</v>
      </c>
      <c r="H53" s="46" t="s">
        <v>7</v>
      </c>
      <c r="I53" s="45"/>
      <c r="J53" s="45"/>
      <c r="K53" s="45"/>
      <c r="L53" s="45"/>
      <c r="M53" s="45"/>
      <c r="N53" s="45"/>
    </row>
    <row r="54" spans="1:14" s="27" customFormat="1" ht="54" customHeight="1">
      <c r="A54" s="46" t="s">
        <v>123</v>
      </c>
      <c r="B54" s="50">
        <v>446400</v>
      </c>
      <c r="C54" s="63">
        <v>0</v>
      </c>
      <c r="D54" s="159">
        <v>0</v>
      </c>
      <c r="E54" s="160"/>
      <c r="F54" s="49">
        <f t="shared" si="1"/>
        <v>0</v>
      </c>
      <c r="G54" s="53" t="s">
        <v>118</v>
      </c>
      <c r="H54" s="46" t="s">
        <v>7</v>
      </c>
      <c r="I54" s="45"/>
      <c r="J54" s="45"/>
      <c r="K54" s="45"/>
      <c r="L54" s="45"/>
      <c r="M54" s="45"/>
      <c r="N54" s="45"/>
    </row>
    <row r="55" spans="1:14" s="27" customFormat="1" ht="56.25" customHeight="1">
      <c r="A55" s="46" t="s">
        <v>124</v>
      </c>
      <c r="B55" s="50">
        <v>89400</v>
      </c>
      <c r="C55" s="63">
        <v>89400</v>
      </c>
      <c r="D55" s="159">
        <v>89400</v>
      </c>
      <c r="E55" s="160"/>
      <c r="F55" s="49">
        <f t="shared" si="1"/>
        <v>1</v>
      </c>
      <c r="G55" s="53" t="s">
        <v>99</v>
      </c>
      <c r="H55" s="46" t="s">
        <v>7</v>
      </c>
      <c r="I55" s="45"/>
      <c r="J55" s="45"/>
      <c r="K55" s="45"/>
      <c r="L55" s="45"/>
      <c r="M55" s="45"/>
      <c r="N55" s="45"/>
    </row>
    <row r="56" spans="1:14" s="27" customFormat="1" ht="74.25" customHeight="1">
      <c r="A56" s="10" t="s">
        <v>125</v>
      </c>
      <c r="B56" s="57">
        <v>51920</v>
      </c>
      <c r="C56" s="63">
        <v>0</v>
      </c>
      <c r="D56" s="159">
        <v>0</v>
      </c>
      <c r="E56" s="160"/>
      <c r="F56" s="49"/>
      <c r="G56" s="53" t="s">
        <v>126</v>
      </c>
      <c r="H56" s="10" t="s">
        <v>34</v>
      </c>
      <c r="I56" s="45"/>
      <c r="J56" s="45"/>
      <c r="K56" s="45"/>
      <c r="L56" s="45"/>
      <c r="M56" s="45"/>
      <c r="N56" s="45"/>
    </row>
    <row r="57" spans="1:14" s="27" customFormat="1" ht="70.5" customHeight="1">
      <c r="A57" s="10" t="s">
        <v>127</v>
      </c>
      <c r="B57" s="11">
        <v>55000</v>
      </c>
      <c r="C57" s="63">
        <v>0</v>
      </c>
      <c r="D57" s="159">
        <v>0</v>
      </c>
      <c r="E57" s="160"/>
      <c r="F57" s="49"/>
      <c r="G57" s="53" t="s">
        <v>128</v>
      </c>
      <c r="H57" s="10" t="s">
        <v>4</v>
      </c>
      <c r="I57" s="45"/>
      <c r="J57" s="45"/>
      <c r="K57" s="45"/>
      <c r="L57" s="45"/>
      <c r="M57" s="45"/>
      <c r="N57" s="45"/>
    </row>
    <row r="58" spans="1:14" s="27" customFormat="1" ht="53.25" customHeight="1">
      <c r="A58" s="10" t="s">
        <v>129</v>
      </c>
      <c r="B58" s="11">
        <v>67800</v>
      </c>
      <c r="C58" s="63">
        <v>0</v>
      </c>
      <c r="D58" s="159">
        <v>0</v>
      </c>
      <c r="E58" s="160"/>
      <c r="F58" s="49"/>
      <c r="G58" s="53" t="s">
        <v>128</v>
      </c>
      <c r="H58" s="10" t="s">
        <v>31</v>
      </c>
      <c r="I58" s="45"/>
      <c r="J58" s="45"/>
      <c r="K58" s="45"/>
      <c r="L58" s="45"/>
      <c r="M58" s="45"/>
      <c r="N58" s="45"/>
    </row>
    <row r="59" spans="1:14" s="27" customFormat="1" ht="62.25" customHeight="1">
      <c r="A59" s="10" t="s">
        <v>130</v>
      </c>
      <c r="B59" s="11">
        <v>74900</v>
      </c>
      <c r="C59" s="63">
        <v>0</v>
      </c>
      <c r="D59" s="159">
        <v>0</v>
      </c>
      <c r="E59" s="160"/>
      <c r="F59" s="49"/>
      <c r="G59" s="53" t="s">
        <v>131</v>
      </c>
      <c r="H59" s="10" t="s">
        <v>132</v>
      </c>
      <c r="I59" s="45"/>
      <c r="J59" s="45"/>
      <c r="K59" s="45"/>
      <c r="L59" s="45"/>
      <c r="M59" s="45"/>
      <c r="N59" s="45"/>
    </row>
    <row r="60" spans="1:14" s="27" customFormat="1" ht="62.25" customHeight="1">
      <c r="A60" s="10" t="s">
        <v>133</v>
      </c>
      <c r="B60" s="11">
        <v>47500</v>
      </c>
      <c r="C60" s="63">
        <v>0</v>
      </c>
      <c r="D60" s="159">
        <v>0</v>
      </c>
      <c r="E60" s="160"/>
      <c r="F60" s="49"/>
      <c r="G60" s="53" t="s">
        <v>134</v>
      </c>
      <c r="H60" s="10" t="s">
        <v>132</v>
      </c>
      <c r="I60" s="45"/>
      <c r="J60" s="45"/>
      <c r="K60" s="45"/>
      <c r="L60" s="45"/>
      <c r="M60" s="45"/>
      <c r="N60" s="45"/>
    </row>
    <row r="61" spans="1:14" s="27" customFormat="1" ht="62.25" customHeight="1">
      <c r="A61" s="10" t="s">
        <v>135</v>
      </c>
      <c r="B61" s="11">
        <v>62920</v>
      </c>
      <c r="C61" s="63">
        <v>0</v>
      </c>
      <c r="D61" s="159">
        <v>0</v>
      </c>
      <c r="E61" s="160"/>
      <c r="F61" s="49"/>
      <c r="G61" s="53" t="s">
        <v>136</v>
      </c>
      <c r="H61" s="10" t="s">
        <v>35</v>
      </c>
      <c r="I61" s="45"/>
      <c r="J61" s="45"/>
      <c r="K61" s="45"/>
      <c r="L61" s="45"/>
      <c r="M61" s="45"/>
      <c r="N61" s="45"/>
    </row>
    <row r="62" spans="1:14" s="27" customFormat="1" ht="62.25" customHeight="1">
      <c r="A62" s="10" t="s">
        <v>137</v>
      </c>
      <c r="B62" s="11">
        <v>60000</v>
      </c>
      <c r="C62" s="63">
        <v>0</v>
      </c>
      <c r="D62" s="159">
        <v>0</v>
      </c>
      <c r="E62" s="160"/>
      <c r="F62" s="49"/>
      <c r="G62" s="53" t="s">
        <v>138</v>
      </c>
      <c r="H62" s="10" t="s">
        <v>139</v>
      </c>
      <c r="I62" s="45"/>
      <c r="J62" s="45"/>
      <c r="K62" s="45"/>
      <c r="L62" s="45"/>
      <c r="M62" s="45"/>
      <c r="N62" s="45"/>
    </row>
    <row r="63" spans="1:14" s="27" customFormat="1" ht="62.25" customHeight="1">
      <c r="A63" s="10" t="s">
        <v>140</v>
      </c>
      <c r="B63" s="11">
        <v>99110</v>
      </c>
      <c r="C63" s="63">
        <v>0</v>
      </c>
      <c r="D63" s="159">
        <v>0</v>
      </c>
      <c r="E63" s="160"/>
      <c r="F63" s="49"/>
      <c r="G63" s="53" t="s">
        <v>141</v>
      </c>
      <c r="H63" s="10" t="s">
        <v>142</v>
      </c>
      <c r="I63" s="45"/>
      <c r="J63" s="45"/>
      <c r="K63" s="45"/>
      <c r="L63" s="45"/>
      <c r="M63" s="45"/>
      <c r="N63" s="45"/>
    </row>
    <row r="64" spans="1:14" s="27" customFormat="1" ht="75" customHeight="1">
      <c r="A64" s="10" t="s">
        <v>143</v>
      </c>
      <c r="B64" s="11">
        <v>193000</v>
      </c>
      <c r="C64" s="63">
        <v>0</v>
      </c>
      <c r="D64" s="159">
        <v>0</v>
      </c>
      <c r="E64" s="160"/>
      <c r="F64" s="49"/>
      <c r="G64" s="53" t="s">
        <v>144</v>
      </c>
      <c r="H64" s="10" t="s">
        <v>142</v>
      </c>
      <c r="I64" s="45"/>
      <c r="J64" s="45"/>
      <c r="K64" s="45"/>
      <c r="L64" s="45"/>
      <c r="M64" s="45"/>
      <c r="N64" s="45"/>
    </row>
    <row r="65" spans="1:16" s="27" customFormat="1" ht="48" customHeight="1">
      <c r="A65" s="10" t="s">
        <v>145</v>
      </c>
      <c r="B65" s="11">
        <v>141000</v>
      </c>
      <c r="C65" s="48">
        <v>0</v>
      </c>
      <c r="D65" s="131">
        <v>0</v>
      </c>
      <c r="E65" s="132"/>
      <c r="F65" s="61">
        <f>D65/B65</f>
        <v>0</v>
      </c>
      <c r="G65" s="53" t="s">
        <v>146</v>
      </c>
      <c r="H65" s="10" t="s">
        <v>147</v>
      </c>
      <c r="I65" s="45"/>
      <c r="J65" s="17"/>
      <c r="K65" s="45"/>
      <c r="L65" s="45"/>
      <c r="M65" s="45"/>
      <c r="N65" s="45"/>
      <c r="O65" s="45"/>
      <c r="P65" s="45"/>
    </row>
    <row r="66" spans="1:16" s="27" customFormat="1" ht="48" customHeight="1">
      <c r="A66" s="66" t="s">
        <v>148</v>
      </c>
      <c r="B66" s="67">
        <f>SUM(B39:B65)</f>
        <v>7749050</v>
      </c>
      <c r="C66" s="67">
        <f>SUM(C39:C65)</f>
        <v>1428982</v>
      </c>
      <c r="D66" s="125">
        <f>SUM(D39:D65)</f>
        <v>2140489</v>
      </c>
      <c r="E66" s="126"/>
      <c r="F66" s="61"/>
      <c r="G66" s="53"/>
      <c r="H66" s="44"/>
      <c r="I66" s="45"/>
      <c r="J66" s="17"/>
      <c r="K66" s="45"/>
      <c r="L66" s="45"/>
      <c r="M66" s="45"/>
      <c r="N66" s="45"/>
      <c r="O66" s="45"/>
      <c r="P66" s="45"/>
    </row>
    <row r="67" spans="1:14" s="27" customFormat="1" ht="39" customHeight="1">
      <c r="A67" s="156" t="s">
        <v>149</v>
      </c>
      <c r="B67" s="157"/>
      <c r="C67" s="157"/>
      <c r="D67" s="157"/>
      <c r="E67" s="157"/>
      <c r="F67" s="157"/>
      <c r="G67" s="157"/>
      <c r="H67" s="158"/>
      <c r="I67" s="45"/>
      <c r="J67" s="16"/>
      <c r="K67" s="45"/>
      <c r="L67" s="45"/>
      <c r="M67" s="45"/>
      <c r="N67" s="45"/>
    </row>
    <row r="68" spans="1:14" s="27" customFormat="1" ht="75" customHeight="1">
      <c r="A68" s="46" t="s">
        <v>150</v>
      </c>
      <c r="B68" s="50">
        <v>1000000</v>
      </c>
      <c r="C68" s="68">
        <v>358788</v>
      </c>
      <c r="D68" s="123">
        <v>358788</v>
      </c>
      <c r="E68" s="124"/>
      <c r="F68" s="49">
        <f aca="true" t="shared" si="2" ref="F68:F79">D68/B68</f>
        <v>0.358788</v>
      </c>
      <c r="G68" s="53" t="s">
        <v>151</v>
      </c>
      <c r="H68" s="46" t="s">
        <v>152</v>
      </c>
      <c r="I68" s="45"/>
      <c r="J68" s="16"/>
      <c r="K68" s="45"/>
      <c r="L68" s="45"/>
      <c r="M68" s="45"/>
      <c r="N68" s="45"/>
    </row>
    <row r="69" spans="1:14" s="27" customFormat="1" ht="78.75" customHeight="1">
      <c r="A69" s="46" t="s">
        <v>153</v>
      </c>
      <c r="B69" s="50">
        <v>1000000</v>
      </c>
      <c r="C69" s="68">
        <v>0</v>
      </c>
      <c r="D69" s="123">
        <v>0</v>
      </c>
      <c r="E69" s="124"/>
      <c r="F69" s="49">
        <f t="shared" si="2"/>
        <v>0</v>
      </c>
      <c r="G69" s="53" t="s">
        <v>154</v>
      </c>
      <c r="H69" s="46" t="s">
        <v>152</v>
      </c>
      <c r="I69" s="45"/>
      <c r="J69" s="16"/>
      <c r="K69" s="45"/>
      <c r="L69" s="45"/>
      <c r="M69" s="45"/>
      <c r="N69" s="45"/>
    </row>
    <row r="70" spans="1:14" s="27" customFormat="1" ht="69.75" customHeight="1">
      <c r="A70" s="46" t="s">
        <v>155</v>
      </c>
      <c r="B70" s="50">
        <v>600000</v>
      </c>
      <c r="C70" s="68">
        <v>0</v>
      </c>
      <c r="D70" s="123">
        <v>0</v>
      </c>
      <c r="E70" s="124"/>
      <c r="F70" s="49">
        <f t="shared" si="2"/>
        <v>0</v>
      </c>
      <c r="G70" s="53" t="s">
        <v>156</v>
      </c>
      <c r="H70" s="46" t="s">
        <v>152</v>
      </c>
      <c r="I70" s="45"/>
      <c r="J70" s="16"/>
      <c r="K70" s="45"/>
      <c r="L70" s="45"/>
      <c r="M70" s="45"/>
      <c r="N70" s="45"/>
    </row>
    <row r="71" spans="1:14" s="27" customFormat="1" ht="60" customHeight="1">
      <c r="A71" s="46" t="s">
        <v>157</v>
      </c>
      <c r="B71" s="50">
        <v>1600000</v>
      </c>
      <c r="C71" s="68">
        <v>54870</v>
      </c>
      <c r="D71" s="123">
        <v>54870</v>
      </c>
      <c r="E71" s="124"/>
      <c r="F71" s="49">
        <f t="shared" si="2"/>
        <v>0.03429375</v>
      </c>
      <c r="G71" s="53" t="s">
        <v>158</v>
      </c>
      <c r="H71" s="46" t="s">
        <v>152</v>
      </c>
      <c r="I71" s="45"/>
      <c r="J71" s="16"/>
      <c r="K71" s="45"/>
      <c r="L71" s="45"/>
      <c r="M71" s="45"/>
      <c r="N71" s="45"/>
    </row>
    <row r="72" spans="1:14" s="27" customFormat="1" ht="76.5" customHeight="1">
      <c r="A72" s="46" t="s">
        <v>159</v>
      </c>
      <c r="B72" s="50">
        <v>830000</v>
      </c>
      <c r="C72" s="68">
        <v>0</v>
      </c>
      <c r="D72" s="123">
        <v>0</v>
      </c>
      <c r="E72" s="124"/>
      <c r="F72" s="49">
        <f t="shared" si="2"/>
        <v>0</v>
      </c>
      <c r="G72" s="53" t="s">
        <v>160</v>
      </c>
      <c r="H72" s="46" t="s">
        <v>161</v>
      </c>
      <c r="I72" s="45"/>
      <c r="J72" s="16"/>
      <c r="K72" s="45"/>
      <c r="L72" s="45"/>
      <c r="M72" s="45"/>
      <c r="N72" s="45"/>
    </row>
    <row r="73" spans="1:14" s="27" customFormat="1" ht="79.5" customHeight="1">
      <c r="A73" s="46" t="s">
        <v>162</v>
      </c>
      <c r="B73" s="50">
        <v>260000</v>
      </c>
      <c r="C73" s="68">
        <v>0</v>
      </c>
      <c r="D73" s="123">
        <v>260000</v>
      </c>
      <c r="E73" s="124"/>
      <c r="F73" s="49">
        <f t="shared" si="2"/>
        <v>1</v>
      </c>
      <c r="G73" s="53" t="s">
        <v>163</v>
      </c>
      <c r="H73" s="46" t="s">
        <v>164</v>
      </c>
      <c r="I73" s="45"/>
      <c r="J73" s="16"/>
      <c r="K73" s="45"/>
      <c r="L73" s="45"/>
      <c r="M73" s="45"/>
      <c r="N73" s="45"/>
    </row>
    <row r="74" spans="1:14" s="27" customFormat="1" ht="64.5" customHeight="1">
      <c r="A74" s="46" t="s">
        <v>165</v>
      </c>
      <c r="B74" s="50">
        <v>271000</v>
      </c>
      <c r="C74" s="68">
        <v>0</v>
      </c>
      <c r="D74" s="123">
        <v>271000</v>
      </c>
      <c r="E74" s="124"/>
      <c r="F74" s="49">
        <f t="shared" si="2"/>
        <v>1</v>
      </c>
      <c r="G74" s="53" t="s">
        <v>163</v>
      </c>
      <c r="H74" s="46" t="s">
        <v>166</v>
      </c>
      <c r="I74" s="45"/>
      <c r="J74" s="45"/>
      <c r="K74" s="45"/>
      <c r="L74" s="45"/>
      <c r="M74" s="45"/>
      <c r="N74" s="45"/>
    </row>
    <row r="75" spans="1:14" s="27" customFormat="1" ht="72" customHeight="1">
      <c r="A75" s="46" t="s">
        <v>167</v>
      </c>
      <c r="B75" s="50">
        <v>218400</v>
      </c>
      <c r="C75" s="68">
        <v>0</v>
      </c>
      <c r="D75" s="123">
        <v>0</v>
      </c>
      <c r="E75" s="124"/>
      <c r="F75" s="49">
        <f t="shared" si="2"/>
        <v>0</v>
      </c>
      <c r="G75" s="53" t="s">
        <v>160</v>
      </c>
      <c r="H75" s="46" t="s">
        <v>20</v>
      </c>
      <c r="I75" s="45"/>
      <c r="J75" s="45"/>
      <c r="K75" s="45"/>
      <c r="L75" s="45"/>
      <c r="M75" s="45"/>
      <c r="N75" s="45"/>
    </row>
    <row r="76" spans="1:14" s="27" customFormat="1" ht="83.25" customHeight="1">
      <c r="A76" s="46" t="s">
        <v>168</v>
      </c>
      <c r="B76" s="50">
        <v>209530</v>
      </c>
      <c r="C76" s="68">
        <v>0</v>
      </c>
      <c r="D76" s="123">
        <v>0</v>
      </c>
      <c r="E76" s="124"/>
      <c r="F76" s="49">
        <f t="shared" si="2"/>
        <v>0</v>
      </c>
      <c r="G76" s="53" t="s">
        <v>169</v>
      </c>
      <c r="H76" s="46" t="s">
        <v>152</v>
      </c>
      <c r="I76" s="45"/>
      <c r="J76" s="45"/>
      <c r="K76" s="45"/>
      <c r="L76" s="45"/>
      <c r="M76" s="45"/>
      <c r="N76" s="45"/>
    </row>
    <row r="77" spans="1:14" s="27" customFormat="1" ht="60.75" customHeight="1">
      <c r="A77" s="46" t="s">
        <v>170</v>
      </c>
      <c r="B77" s="50">
        <v>350000</v>
      </c>
      <c r="C77" s="68">
        <v>239733</v>
      </c>
      <c r="D77" s="123">
        <v>277933</v>
      </c>
      <c r="E77" s="124"/>
      <c r="F77" s="49">
        <f t="shared" si="2"/>
        <v>0.7940942857142858</v>
      </c>
      <c r="G77" s="53" t="s">
        <v>171</v>
      </c>
      <c r="H77" s="46" t="s">
        <v>152</v>
      </c>
      <c r="I77" s="45"/>
      <c r="J77" s="45"/>
      <c r="K77" s="45"/>
      <c r="L77" s="45"/>
      <c r="M77" s="45"/>
      <c r="N77" s="45"/>
    </row>
    <row r="78" spans="1:14" s="27" customFormat="1" ht="60.75" customHeight="1">
      <c r="A78" s="46" t="s">
        <v>172</v>
      </c>
      <c r="B78" s="50">
        <v>50000</v>
      </c>
      <c r="C78" s="68">
        <v>0</v>
      </c>
      <c r="D78" s="123">
        <v>0</v>
      </c>
      <c r="E78" s="124"/>
      <c r="F78" s="49">
        <f t="shared" si="2"/>
        <v>0</v>
      </c>
      <c r="G78" s="53" t="s">
        <v>173</v>
      </c>
      <c r="H78" s="69" t="s">
        <v>32</v>
      </c>
      <c r="I78" s="45"/>
      <c r="J78" s="45"/>
      <c r="K78" s="45"/>
      <c r="L78" s="45"/>
      <c r="M78" s="45"/>
      <c r="N78" s="45"/>
    </row>
    <row r="79" spans="1:14" s="27" customFormat="1" ht="69" customHeight="1">
      <c r="A79" s="46" t="s">
        <v>174</v>
      </c>
      <c r="B79" s="50">
        <v>40650</v>
      </c>
      <c r="C79" s="68">
        <v>40650</v>
      </c>
      <c r="D79" s="123">
        <v>40650</v>
      </c>
      <c r="E79" s="124"/>
      <c r="F79" s="49">
        <f t="shared" si="2"/>
        <v>1</v>
      </c>
      <c r="G79" s="53" t="s">
        <v>163</v>
      </c>
      <c r="H79" s="69" t="s">
        <v>33</v>
      </c>
      <c r="I79" s="45"/>
      <c r="J79" s="45"/>
      <c r="K79" s="45"/>
      <c r="L79" s="45"/>
      <c r="M79" s="45"/>
      <c r="N79" s="45"/>
    </row>
    <row r="80" spans="1:14" s="27" customFormat="1" ht="75" customHeight="1">
      <c r="A80" s="10" t="s">
        <v>175</v>
      </c>
      <c r="B80" s="11">
        <v>451600</v>
      </c>
      <c r="C80" s="68">
        <v>0</v>
      </c>
      <c r="D80" s="123">
        <v>0</v>
      </c>
      <c r="E80" s="124"/>
      <c r="F80" s="49"/>
      <c r="G80" s="53" t="s">
        <v>176</v>
      </c>
      <c r="H80" s="10" t="s">
        <v>177</v>
      </c>
      <c r="I80" s="45"/>
      <c r="J80" s="45"/>
      <c r="K80" s="45"/>
      <c r="L80" s="45"/>
      <c r="M80" s="45"/>
      <c r="N80" s="45"/>
    </row>
    <row r="81" spans="1:14" s="27" customFormat="1" ht="69" customHeight="1">
      <c r="A81" s="10" t="s">
        <v>178</v>
      </c>
      <c r="B81" s="11">
        <v>249000</v>
      </c>
      <c r="C81" s="68">
        <v>0</v>
      </c>
      <c r="D81" s="123">
        <v>0</v>
      </c>
      <c r="E81" s="124"/>
      <c r="F81" s="49"/>
      <c r="G81" s="53" t="s">
        <v>179</v>
      </c>
      <c r="H81" s="10" t="s">
        <v>180</v>
      </c>
      <c r="I81" s="45"/>
      <c r="J81" s="45"/>
      <c r="K81" s="45"/>
      <c r="L81" s="45"/>
      <c r="M81" s="45"/>
      <c r="N81" s="45"/>
    </row>
    <row r="82" spans="1:14" s="27" customFormat="1" ht="69" customHeight="1">
      <c r="A82" s="70" t="s">
        <v>181</v>
      </c>
      <c r="B82" s="71">
        <v>370000</v>
      </c>
      <c r="C82" s="72">
        <v>0</v>
      </c>
      <c r="D82" s="178">
        <v>0</v>
      </c>
      <c r="E82" s="179"/>
      <c r="F82" s="73"/>
      <c r="G82" s="74"/>
      <c r="H82" s="70"/>
      <c r="I82" s="45"/>
      <c r="J82" s="45"/>
      <c r="K82" s="45"/>
      <c r="L82" s="45"/>
      <c r="M82" s="45"/>
      <c r="N82" s="45"/>
    </row>
    <row r="83" spans="1:14" s="27" customFormat="1" ht="69" customHeight="1">
      <c r="A83" s="70" t="s">
        <v>182</v>
      </c>
      <c r="B83" s="71">
        <v>315400</v>
      </c>
      <c r="C83" s="72">
        <v>0</v>
      </c>
      <c r="D83" s="178">
        <v>0</v>
      </c>
      <c r="E83" s="179"/>
      <c r="F83" s="73"/>
      <c r="G83" s="74"/>
      <c r="H83" s="70"/>
      <c r="I83" s="45"/>
      <c r="J83" s="45"/>
      <c r="K83" s="45"/>
      <c r="L83" s="45"/>
      <c r="M83" s="45"/>
      <c r="N83" s="45"/>
    </row>
    <row r="84" spans="1:14" s="27" customFormat="1" ht="60.75" customHeight="1">
      <c r="A84" s="58" t="s">
        <v>95</v>
      </c>
      <c r="B84" s="75">
        <f>SUM(B68:B83)</f>
        <v>7815580</v>
      </c>
      <c r="C84" s="75">
        <f>SUM(C68:C83)</f>
        <v>694041</v>
      </c>
      <c r="D84" s="154">
        <f>SUM(D68:D83)</f>
        <v>1263241</v>
      </c>
      <c r="E84" s="155"/>
      <c r="F84" s="61">
        <f>D84/B84</f>
        <v>0.16163112654467102</v>
      </c>
      <c r="G84" s="53"/>
      <c r="H84" s="44"/>
      <c r="I84" s="45"/>
      <c r="J84" s="45"/>
      <c r="K84" s="45"/>
      <c r="L84" s="45"/>
      <c r="M84" s="45"/>
      <c r="N84" s="45"/>
    </row>
    <row r="85" spans="1:14" s="27" customFormat="1" ht="40.5" customHeight="1">
      <c r="A85" s="181" t="s">
        <v>1</v>
      </c>
      <c r="B85" s="182"/>
      <c r="C85" s="182"/>
      <c r="D85" s="182"/>
      <c r="E85" s="182"/>
      <c r="F85" s="182"/>
      <c r="G85" s="182"/>
      <c r="H85" s="183"/>
      <c r="I85" s="45"/>
      <c r="J85" s="45"/>
      <c r="K85" s="45"/>
      <c r="L85" s="45"/>
      <c r="M85" s="45"/>
      <c r="N85" s="45"/>
    </row>
    <row r="86" spans="1:14" s="27" customFormat="1" ht="62.25" customHeight="1">
      <c r="A86" s="46" t="s">
        <v>183</v>
      </c>
      <c r="B86" s="76">
        <v>135676742</v>
      </c>
      <c r="C86" s="76">
        <v>30611992</v>
      </c>
      <c r="D86" s="127">
        <v>92666126</v>
      </c>
      <c r="E86" s="128"/>
      <c r="F86" s="77">
        <f aca="true" t="shared" si="3" ref="F86:F102">D86/B86</f>
        <v>0.6829919751463371</v>
      </c>
      <c r="G86" s="53" t="s">
        <v>184</v>
      </c>
      <c r="H86" s="78" t="s">
        <v>185</v>
      </c>
      <c r="I86" s="45"/>
      <c r="J86" s="45"/>
      <c r="K86" s="45"/>
      <c r="L86" s="45"/>
      <c r="M86" s="45"/>
      <c r="N86" s="45"/>
    </row>
    <row r="87" spans="1:14" s="27" customFormat="1" ht="90" customHeight="1">
      <c r="A87" s="46" t="s">
        <v>186</v>
      </c>
      <c r="B87" s="79">
        <v>1362960</v>
      </c>
      <c r="C87" s="120">
        <v>230240</v>
      </c>
      <c r="D87" s="127">
        <v>625334</v>
      </c>
      <c r="E87" s="128"/>
      <c r="F87" s="77">
        <f t="shared" si="3"/>
        <v>0.4588058343605095</v>
      </c>
      <c r="G87" s="53" t="s">
        <v>187</v>
      </c>
      <c r="H87" s="78" t="s">
        <v>185</v>
      </c>
      <c r="I87" s="45"/>
      <c r="J87" s="45"/>
      <c r="K87" s="45"/>
      <c r="L87" s="45"/>
      <c r="M87" s="45"/>
      <c r="N87" s="45"/>
    </row>
    <row r="88" spans="1:256" s="45" customFormat="1" ht="62.25" customHeight="1">
      <c r="A88" s="46" t="s">
        <v>188</v>
      </c>
      <c r="B88" s="79">
        <v>633500</v>
      </c>
      <c r="C88" s="80">
        <v>76087</v>
      </c>
      <c r="D88" s="139">
        <v>76087</v>
      </c>
      <c r="E88" s="140"/>
      <c r="F88" s="77">
        <f t="shared" si="3"/>
        <v>0.12010576164167325</v>
      </c>
      <c r="G88" s="53" t="s">
        <v>189</v>
      </c>
      <c r="H88" s="78" t="s">
        <v>185</v>
      </c>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c r="BI88" s="55"/>
      <c r="BJ88" s="55"/>
      <c r="BK88" s="55"/>
      <c r="BL88" s="55"/>
      <c r="BM88" s="55"/>
      <c r="BN88" s="55"/>
      <c r="BO88" s="55"/>
      <c r="BP88" s="55"/>
      <c r="BQ88" s="55"/>
      <c r="BR88" s="55"/>
      <c r="BS88" s="55"/>
      <c r="BT88" s="55"/>
      <c r="BU88" s="55"/>
      <c r="BV88" s="55"/>
      <c r="BW88" s="55"/>
      <c r="BX88" s="55"/>
      <c r="BY88" s="55"/>
      <c r="BZ88" s="55"/>
      <c r="CA88" s="55"/>
      <c r="CB88" s="55"/>
      <c r="CC88" s="55"/>
      <c r="CD88" s="55"/>
      <c r="CE88" s="55"/>
      <c r="CF88" s="55"/>
      <c r="CG88" s="55"/>
      <c r="CH88" s="55"/>
      <c r="CI88" s="55"/>
      <c r="CJ88" s="55"/>
      <c r="CK88" s="55"/>
      <c r="CL88" s="55"/>
      <c r="CM88" s="55"/>
      <c r="CN88" s="55"/>
      <c r="CO88" s="55"/>
      <c r="CP88" s="55"/>
      <c r="CQ88" s="55"/>
      <c r="CR88" s="55"/>
      <c r="CS88" s="55"/>
      <c r="CT88" s="55"/>
      <c r="CU88" s="55"/>
      <c r="CV88" s="55"/>
      <c r="CW88" s="55"/>
      <c r="CX88" s="55"/>
      <c r="CY88" s="55"/>
      <c r="CZ88" s="55"/>
      <c r="DA88" s="55"/>
      <c r="DB88" s="55"/>
      <c r="DC88" s="55"/>
      <c r="DD88" s="55"/>
      <c r="DE88" s="55"/>
      <c r="DF88" s="55"/>
      <c r="DG88" s="55"/>
      <c r="DH88" s="55"/>
      <c r="DI88" s="55"/>
      <c r="DJ88" s="55"/>
      <c r="DK88" s="55"/>
      <c r="DL88" s="55"/>
      <c r="DM88" s="55"/>
      <c r="DN88" s="55"/>
      <c r="DO88" s="55"/>
      <c r="DP88" s="55"/>
      <c r="DQ88" s="55"/>
      <c r="DR88" s="55"/>
      <c r="DS88" s="55"/>
      <c r="DT88" s="55"/>
      <c r="DU88" s="55"/>
      <c r="DV88" s="55"/>
      <c r="DW88" s="55"/>
      <c r="DX88" s="55"/>
      <c r="DY88" s="55"/>
      <c r="DZ88" s="55"/>
      <c r="EA88" s="55"/>
      <c r="EB88" s="55"/>
      <c r="EC88" s="55"/>
      <c r="ED88" s="55"/>
      <c r="EE88" s="55"/>
      <c r="EF88" s="55"/>
      <c r="EG88" s="55"/>
      <c r="EH88" s="55"/>
      <c r="EI88" s="55"/>
      <c r="EJ88" s="55"/>
      <c r="EK88" s="55"/>
      <c r="EL88" s="55"/>
      <c r="EM88" s="55"/>
      <c r="EN88" s="55"/>
      <c r="EO88" s="55"/>
      <c r="EP88" s="55"/>
      <c r="EQ88" s="55"/>
      <c r="ER88" s="55"/>
      <c r="ES88" s="55"/>
      <c r="ET88" s="55"/>
      <c r="EU88" s="55"/>
      <c r="EV88" s="55"/>
      <c r="EW88" s="55"/>
      <c r="EX88" s="55"/>
      <c r="EY88" s="55"/>
      <c r="EZ88" s="55"/>
      <c r="FA88" s="55"/>
      <c r="FB88" s="55"/>
      <c r="FC88" s="55"/>
      <c r="FD88" s="55"/>
      <c r="FE88" s="55"/>
      <c r="FF88" s="55"/>
      <c r="FG88" s="55"/>
      <c r="FH88" s="55"/>
      <c r="FI88" s="55"/>
      <c r="FJ88" s="55"/>
      <c r="FK88" s="55"/>
      <c r="FL88" s="55"/>
      <c r="FM88" s="55"/>
      <c r="FN88" s="55"/>
      <c r="FO88" s="55"/>
      <c r="FP88" s="55"/>
      <c r="FQ88" s="55"/>
      <c r="FR88" s="55"/>
      <c r="FS88" s="55"/>
      <c r="FT88" s="55"/>
      <c r="FU88" s="55"/>
      <c r="FV88" s="55"/>
      <c r="FW88" s="55"/>
      <c r="FX88" s="55"/>
      <c r="FY88" s="55"/>
      <c r="FZ88" s="55"/>
      <c r="GA88" s="55"/>
      <c r="GB88" s="55"/>
      <c r="GC88" s="55"/>
      <c r="GD88" s="55"/>
      <c r="GE88" s="55"/>
      <c r="GF88" s="55"/>
      <c r="GG88" s="55"/>
      <c r="GH88" s="55"/>
      <c r="GI88" s="55"/>
      <c r="GJ88" s="55"/>
      <c r="GK88" s="55"/>
      <c r="GL88" s="55"/>
      <c r="GM88" s="55"/>
      <c r="GN88" s="55"/>
      <c r="GO88" s="55"/>
      <c r="GP88" s="55"/>
      <c r="GQ88" s="55"/>
      <c r="GR88" s="55"/>
      <c r="GS88" s="55"/>
      <c r="GT88" s="55"/>
      <c r="GU88" s="55"/>
      <c r="GV88" s="55"/>
      <c r="GW88" s="55"/>
      <c r="GX88" s="55"/>
      <c r="GY88" s="55"/>
      <c r="GZ88" s="55"/>
      <c r="HA88" s="55"/>
      <c r="HB88" s="55"/>
      <c r="HC88" s="55"/>
      <c r="HD88" s="55"/>
      <c r="HE88" s="55"/>
      <c r="HF88" s="55"/>
      <c r="HG88" s="55"/>
      <c r="HH88" s="55"/>
      <c r="HI88" s="55"/>
      <c r="HJ88" s="55"/>
      <c r="HK88" s="55"/>
      <c r="HL88" s="55"/>
      <c r="HM88" s="55"/>
      <c r="HN88" s="55"/>
      <c r="HO88" s="55"/>
      <c r="HP88" s="55"/>
      <c r="HQ88" s="55"/>
      <c r="HR88" s="55"/>
      <c r="HS88" s="55"/>
      <c r="HT88" s="55"/>
      <c r="HU88" s="55"/>
      <c r="HV88" s="55"/>
      <c r="HW88" s="55"/>
      <c r="HX88" s="55"/>
      <c r="HY88" s="55"/>
      <c r="HZ88" s="55"/>
      <c r="IA88" s="55"/>
      <c r="IB88" s="55"/>
      <c r="IC88" s="55"/>
      <c r="ID88" s="55"/>
      <c r="IE88" s="55"/>
      <c r="IF88" s="55"/>
      <c r="IG88" s="55"/>
      <c r="IH88" s="55"/>
      <c r="II88" s="55"/>
      <c r="IJ88" s="55"/>
      <c r="IK88" s="55"/>
      <c r="IL88" s="55"/>
      <c r="IM88" s="55"/>
      <c r="IN88" s="55"/>
      <c r="IO88" s="55"/>
      <c r="IP88" s="55"/>
      <c r="IQ88" s="55"/>
      <c r="IR88" s="55"/>
      <c r="IS88" s="55"/>
      <c r="IT88" s="55"/>
      <c r="IU88" s="55"/>
      <c r="IV88" s="55"/>
    </row>
    <row r="89" spans="1:256" s="27" customFormat="1" ht="72.75" customHeight="1">
      <c r="A89" s="46" t="s">
        <v>190</v>
      </c>
      <c r="B89" s="79">
        <v>970000</v>
      </c>
      <c r="C89" s="80">
        <v>0</v>
      </c>
      <c r="D89" s="139">
        <v>0</v>
      </c>
      <c r="E89" s="140"/>
      <c r="F89" s="77">
        <f t="shared" si="3"/>
        <v>0</v>
      </c>
      <c r="G89" s="53" t="s">
        <v>191</v>
      </c>
      <c r="H89" s="78" t="s">
        <v>185</v>
      </c>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c r="BI89" s="55"/>
      <c r="BJ89" s="55"/>
      <c r="BK89" s="55"/>
      <c r="BL89" s="55"/>
      <c r="BM89" s="55"/>
      <c r="BN89" s="55"/>
      <c r="BO89" s="55"/>
      <c r="BP89" s="55"/>
      <c r="BQ89" s="55"/>
      <c r="BR89" s="55"/>
      <c r="BS89" s="55"/>
      <c r="BT89" s="55"/>
      <c r="BU89" s="55"/>
      <c r="BV89" s="55"/>
      <c r="BW89" s="55"/>
      <c r="BX89" s="55"/>
      <c r="BY89" s="55"/>
      <c r="BZ89" s="55"/>
      <c r="CA89" s="55"/>
      <c r="CB89" s="55"/>
      <c r="CC89" s="55"/>
      <c r="CD89" s="55"/>
      <c r="CE89" s="55"/>
      <c r="CF89" s="55"/>
      <c r="CG89" s="55"/>
      <c r="CH89" s="55"/>
      <c r="CI89" s="55"/>
      <c r="CJ89" s="55"/>
      <c r="CK89" s="55"/>
      <c r="CL89" s="55"/>
      <c r="CM89" s="55"/>
      <c r="CN89" s="55"/>
      <c r="CO89" s="55"/>
      <c r="CP89" s="55"/>
      <c r="CQ89" s="55"/>
      <c r="CR89" s="55"/>
      <c r="CS89" s="55"/>
      <c r="CT89" s="55"/>
      <c r="CU89" s="55"/>
      <c r="CV89" s="55"/>
      <c r="CW89" s="55"/>
      <c r="CX89" s="55"/>
      <c r="CY89" s="55"/>
      <c r="CZ89" s="55"/>
      <c r="DA89" s="55"/>
      <c r="DB89" s="55"/>
      <c r="DC89" s="55"/>
      <c r="DD89" s="55"/>
      <c r="DE89" s="55"/>
      <c r="DF89" s="55"/>
      <c r="DG89" s="55"/>
      <c r="DH89" s="55"/>
      <c r="DI89" s="55"/>
      <c r="DJ89" s="55"/>
      <c r="DK89" s="55"/>
      <c r="DL89" s="55"/>
      <c r="DM89" s="55"/>
      <c r="DN89" s="55"/>
      <c r="DO89" s="55"/>
      <c r="DP89" s="55"/>
      <c r="DQ89" s="55"/>
      <c r="DR89" s="55"/>
      <c r="DS89" s="55"/>
      <c r="DT89" s="55"/>
      <c r="DU89" s="55"/>
      <c r="DV89" s="55"/>
      <c r="DW89" s="55"/>
      <c r="DX89" s="55"/>
      <c r="DY89" s="55"/>
      <c r="DZ89" s="55"/>
      <c r="EA89" s="55"/>
      <c r="EB89" s="55"/>
      <c r="EC89" s="55"/>
      <c r="ED89" s="55"/>
      <c r="EE89" s="55"/>
      <c r="EF89" s="55"/>
      <c r="EG89" s="55"/>
      <c r="EH89" s="55"/>
      <c r="EI89" s="55"/>
      <c r="EJ89" s="55"/>
      <c r="EK89" s="55"/>
      <c r="EL89" s="55"/>
      <c r="EM89" s="55"/>
      <c r="EN89" s="55"/>
      <c r="EO89" s="55"/>
      <c r="EP89" s="55"/>
      <c r="EQ89" s="55"/>
      <c r="ER89" s="55"/>
      <c r="ES89" s="55"/>
      <c r="ET89" s="55"/>
      <c r="EU89" s="55"/>
      <c r="EV89" s="55"/>
      <c r="EW89" s="55"/>
      <c r="EX89" s="55"/>
      <c r="EY89" s="55"/>
      <c r="EZ89" s="55"/>
      <c r="FA89" s="55"/>
      <c r="FB89" s="55"/>
      <c r="FC89" s="55"/>
      <c r="FD89" s="55"/>
      <c r="FE89" s="55"/>
      <c r="FF89" s="55"/>
      <c r="FG89" s="55"/>
      <c r="FH89" s="55"/>
      <c r="FI89" s="55"/>
      <c r="FJ89" s="55"/>
      <c r="FK89" s="55"/>
      <c r="FL89" s="55"/>
      <c r="FM89" s="55"/>
      <c r="FN89" s="55"/>
      <c r="FO89" s="55"/>
      <c r="FP89" s="55"/>
      <c r="FQ89" s="55"/>
      <c r="FR89" s="55"/>
      <c r="FS89" s="55"/>
      <c r="FT89" s="55"/>
      <c r="FU89" s="55"/>
      <c r="FV89" s="55"/>
      <c r="FW89" s="55"/>
      <c r="FX89" s="55"/>
      <c r="FY89" s="55"/>
      <c r="FZ89" s="55"/>
      <c r="GA89" s="55"/>
      <c r="GB89" s="55"/>
      <c r="GC89" s="55"/>
      <c r="GD89" s="55"/>
      <c r="GE89" s="55"/>
      <c r="GF89" s="55"/>
      <c r="GG89" s="55"/>
      <c r="GH89" s="55"/>
      <c r="GI89" s="55"/>
      <c r="GJ89" s="55"/>
      <c r="GK89" s="55"/>
      <c r="GL89" s="55"/>
      <c r="GM89" s="55"/>
      <c r="GN89" s="55"/>
      <c r="GO89" s="55"/>
      <c r="GP89" s="55"/>
      <c r="GQ89" s="55"/>
      <c r="GR89" s="55"/>
      <c r="GS89" s="55"/>
      <c r="GT89" s="55"/>
      <c r="GU89" s="55"/>
      <c r="GV89" s="55"/>
      <c r="GW89" s="55"/>
      <c r="GX89" s="55"/>
      <c r="GY89" s="55"/>
      <c r="GZ89" s="55"/>
      <c r="HA89" s="55"/>
      <c r="HB89" s="55"/>
      <c r="HC89" s="55"/>
      <c r="HD89" s="55"/>
      <c r="HE89" s="55"/>
      <c r="HF89" s="55"/>
      <c r="HG89" s="55"/>
      <c r="HH89" s="55"/>
      <c r="HI89" s="55"/>
      <c r="HJ89" s="55"/>
      <c r="HK89" s="55"/>
      <c r="HL89" s="55"/>
      <c r="HM89" s="55"/>
      <c r="HN89" s="55"/>
      <c r="HO89" s="55"/>
      <c r="HP89" s="55"/>
      <c r="HQ89" s="55"/>
      <c r="HR89" s="55"/>
      <c r="HS89" s="55"/>
      <c r="HT89" s="55"/>
      <c r="HU89" s="55"/>
      <c r="HV89" s="55"/>
      <c r="HW89" s="55"/>
      <c r="HX89" s="55"/>
      <c r="HY89" s="55"/>
      <c r="HZ89" s="55"/>
      <c r="IA89" s="55"/>
      <c r="IB89" s="55"/>
      <c r="IC89" s="55"/>
      <c r="ID89" s="55"/>
      <c r="IE89" s="55"/>
      <c r="IF89" s="55"/>
      <c r="IG89" s="55"/>
      <c r="IH89" s="55"/>
      <c r="II89" s="55"/>
      <c r="IJ89" s="55"/>
      <c r="IK89" s="55"/>
      <c r="IL89" s="55"/>
      <c r="IM89" s="55"/>
      <c r="IN89" s="55"/>
      <c r="IO89" s="55"/>
      <c r="IP89" s="55"/>
      <c r="IQ89" s="55"/>
      <c r="IR89" s="55"/>
      <c r="IS89" s="55"/>
      <c r="IT89" s="55"/>
      <c r="IU89" s="55"/>
      <c r="IV89" s="55"/>
    </row>
    <row r="90" spans="1:14" s="27" customFormat="1" ht="66" customHeight="1">
      <c r="A90" s="46" t="s">
        <v>192</v>
      </c>
      <c r="B90" s="79">
        <v>1504060</v>
      </c>
      <c r="C90" s="80">
        <v>0</v>
      </c>
      <c r="D90" s="139">
        <v>56138</v>
      </c>
      <c r="E90" s="140"/>
      <c r="F90" s="77">
        <f t="shared" si="3"/>
        <v>0.037324308870656756</v>
      </c>
      <c r="G90" s="53" t="s">
        <v>193</v>
      </c>
      <c r="H90" s="78" t="s">
        <v>185</v>
      </c>
      <c r="I90" s="45"/>
      <c r="J90" s="45"/>
      <c r="K90" s="45"/>
      <c r="L90" s="45"/>
      <c r="M90" s="45"/>
      <c r="N90" s="45"/>
    </row>
    <row r="91" spans="1:14" s="27" customFormat="1" ht="78" customHeight="1">
      <c r="A91" s="46" t="s">
        <v>194</v>
      </c>
      <c r="B91" s="79">
        <v>1000000</v>
      </c>
      <c r="C91" s="80">
        <v>30000</v>
      </c>
      <c r="D91" s="139">
        <v>30000</v>
      </c>
      <c r="E91" s="140"/>
      <c r="F91" s="77">
        <f t="shared" si="3"/>
        <v>0.03</v>
      </c>
      <c r="G91" s="53" t="s">
        <v>195</v>
      </c>
      <c r="H91" s="78" t="s">
        <v>185</v>
      </c>
      <c r="I91" s="45"/>
      <c r="J91" s="45"/>
      <c r="K91" s="45"/>
      <c r="L91" s="45"/>
      <c r="M91" s="45"/>
      <c r="N91" s="45"/>
    </row>
    <row r="92" spans="1:14" s="27" customFormat="1" ht="78.75" customHeight="1">
      <c r="A92" s="46" t="s">
        <v>196</v>
      </c>
      <c r="B92" s="79">
        <v>100000</v>
      </c>
      <c r="C92" s="80">
        <v>100000</v>
      </c>
      <c r="D92" s="139">
        <v>100000</v>
      </c>
      <c r="E92" s="140"/>
      <c r="F92" s="77">
        <f t="shared" si="3"/>
        <v>1</v>
      </c>
      <c r="G92" s="53" t="s">
        <v>197</v>
      </c>
      <c r="H92" s="78" t="s">
        <v>185</v>
      </c>
      <c r="I92" s="45"/>
      <c r="J92" s="45"/>
      <c r="K92" s="45"/>
      <c r="L92" s="45"/>
      <c r="M92" s="45"/>
      <c r="N92" s="45"/>
    </row>
    <row r="93" spans="1:14" s="27" customFormat="1" ht="85.5" customHeight="1">
      <c r="A93" s="46" t="s">
        <v>198</v>
      </c>
      <c r="B93" s="79">
        <v>100000</v>
      </c>
      <c r="C93" s="80">
        <v>100000</v>
      </c>
      <c r="D93" s="139">
        <v>100000</v>
      </c>
      <c r="E93" s="140"/>
      <c r="F93" s="77">
        <f t="shared" si="3"/>
        <v>1</v>
      </c>
      <c r="G93" s="53" t="s">
        <v>197</v>
      </c>
      <c r="H93" s="78" t="s">
        <v>185</v>
      </c>
      <c r="I93" s="45"/>
      <c r="J93" s="45"/>
      <c r="K93" s="45"/>
      <c r="L93" s="45"/>
      <c r="M93" s="45"/>
      <c r="N93" s="45"/>
    </row>
    <row r="94" spans="1:256" s="45" customFormat="1" ht="86.25" customHeight="1">
      <c r="A94" s="46" t="s">
        <v>199</v>
      </c>
      <c r="B94" s="79">
        <v>900000</v>
      </c>
      <c r="C94" s="80">
        <v>0</v>
      </c>
      <c r="D94" s="139">
        <v>0</v>
      </c>
      <c r="E94" s="140"/>
      <c r="F94" s="77">
        <f t="shared" si="3"/>
        <v>0</v>
      </c>
      <c r="G94" s="53" t="s">
        <v>200</v>
      </c>
      <c r="H94" s="78" t="s">
        <v>201</v>
      </c>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c r="BI94" s="55"/>
      <c r="BJ94" s="55"/>
      <c r="BK94" s="55"/>
      <c r="BL94" s="55"/>
      <c r="BM94" s="55"/>
      <c r="BN94" s="55"/>
      <c r="BO94" s="55"/>
      <c r="BP94" s="55"/>
      <c r="BQ94" s="55"/>
      <c r="BR94" s="55"/>
      <c r="BS94" s="55"/>
      <c r="BT94" s="55"/>
      <c r="BU94" s="55"/>
      <c r="BV94" s="55"/>
      <c r="BW94" s="55"/>
      <c r="BX94" s="55"/>
      <c r="BY94" s="55"/>
      <c r="BZ94" s="55"/>
      <c r="CA94" s="55"/>
      <c r="CB94" s="55"/>
      <c r="CC94" s="55"/>
      <c r="CD94" s="55"/>
      <c r="CE94" s="55"/>
      <c r="CF94" s="55"/>
      <c r="CG94" s="55"/>
      <c r="CH94" s="55"/>
      <c r="CI94" s="55"/>
      <c r="CJ94" s="55"/>
      <c r="CK94" s="55"/>
      <c r="CL94" s="55"/>
      <c r="CM94" s="55"/>
      <c r="CN94" s="55"/>
      <c r="CO94" s="55"/>
      <c r="CP94" s="55"/>
      <c r="CQ94" s="55"/>
      <c r="CR94" s="55"/>
      <c r="CS94" s="55"/>
      <c r="CT94" s="55"/>
      <c r="CU94" s="55"/>
      <c r="CV94" s="55"/>
      <c r="CW94" s="55"/>
      <c r="CX94" s="55"/>
      <c r="CY94" s="55"/>
      <c r="CZ94" s="55"/>
      <c r="DA94" s="55"/>
      <c r="DB94" s="55"/>
      <c r="DC94" s="55"/>
      <c r="DD94" s="55"/>
      <c r="DE94" s="55"/>
      <c r="DF94" s="55"/>
      <c r="DG94" s="55"/>
      <c r="DH94" s="55"/>
      <c r="DI94" s="55"/>
      <c r="DJ94" s="55"/>
      <c r="DK94" s="55"/>
      <c r="DL94" s="55"/>
      <c r="DM94" s="55"/>
      <c r="DN94" s="55"/>
      <c r="DO94" s="55"/>
      <c r="DP94" s="55"/>
      <c r="DQ94" s="55"/>
      <c r="DR94" s="55"/>
      <c r="DS94" s="55"/>
      <c r="DT94" s="55"/>
      <c r="DU94" s="55"/>
      <c r="DV94" s="55"/>
      <c r="DW94" s="55"/>
      <c r="DX94" s="55"/>
      <c r="DY94" s="55"/>
      <c r="DZ94" s="55"/>
      <c r="EA94" s="55"/>
      <c r="EB94" s="55"/>
      <c r="EC94" s="55"/>
      <c r="ED94" s="55"/>
      <c r="EE94" s="55"/>
      <c r="EF94" s="55"/>
      <c r="EG94" s="55"/>
      <c r="EH94" s="55"/>
      <c r="EI94" s="55"/>
      <c r="EJ94" s="55"/>
      <c r="EK94" s="55"/>
      <c r="EL94" s="55"/>
      <c r="EM94" s="55"/>
      <c r="EN94" s="55"/>
      <c r="EO94" s="55"/>
      <c r="EP94" s="55"/>
      <c r="EQ94" s="55"/>
      <c r="ER94" s="55"/>
      <c r="ES94" s="55"/>
      <c r="ET94" s="55"/>
      <c r="EU94" s="55"/>
      <c r="EV94" s="55"/>
      <c r="EW94" s="55"/>
      <c r="EX94" s="55"/>
      <c r="EY94" s="55"/>
      <c r="EZ94" s="55"/>
      <c r="FA94" s="55"/>
      <c r="FB94" s="55"/>
      <c r="FC94" s="55"/>
      <c r="FD94" s="55"/>
      <c r="FE94" s="55"/>
      <c r="FF94" s="55"/>
      <c r="FG94" s="55"/>
      <c r="FH94" s="55"/>
      <c r="FI94" s="55"/>
      <c r="FJ94" s="55"/>
      <c r="FK94" s="55"/>
      <c r="FL94" s="55"/>
      <c r="FM94" s="55"/>
      <c r="FN94" s="55"/>
      <c r="FO94" s="55"/>
      <c r="FP94" s="55"/>
      <c r="FQ94" s="55"/>
      <c r="FR94" s="55"/>
      <c r="FS94" s="55"/>
      <c r="FT94" s="55"/>
      <c r="FU94" s="55"/>
      <c r="FV94" s="55"/>
      <c r="FW94" s="55"/>
      <c r="FX94" s="55"/>
      <c r="FY94" s="55"/>
      <c r="FZ94" s="55"/>
      <c r="GA94" s="55"/>
      <c r="GB94" s="55"/>
      <c r="GC94" s="55"/>
      <c r="GD94" s="55"/>
      <c r="GE94" s="55"/>
      <c r="GF94" s="55"/>
      <c r="GG94" s="55"/>
      <c r="GH94" s="55"/>
      <c r="GI94" s="55"/>
      <c r="GJ94" s="55"/>
      <c r="GK94" s="55"/>
      <c r="GL94" s="55"/>
      <c r="GM94" s="55"/>
      <c r="GN94" s="55"/>
      <c r="GO94" s="55"/>
      <c r="GP94" s="55"/>
      <c r="GQ94" s="55"/>
      <c r="GR94" s="55"/>
      <c r="GS94" s="55"/>
      <c r="GT94" s="55"/>
      <c r="GU94" s="55"/>
      <c r="GV94" s="55"/>
      <c r="GW94" s="55"/>
      <c r="GX94" s="55"/>
      <c r="GY94" s="55"/>
      <c r="GZ94" s="55"/>
      <c r="HA94" s="55"/>
      <c r="HB94" s="55"/>
      <c r="HC94" s="55"/>
      <c r="HD94" s="55"/>
      <c r="HE94" s="55"/>
      <c r="HF94" s="55"/>
      <c r="HG94" s="55"/>
      <c r="HH94" s="55"/>
      <c r="HI94" s="55"/>
      <c r="HJ94" s="55"/>
      <c r="HK94" s="55"/>
      <c r="HL94" s="55"/>
      <c r="HM94" s="55"/>
      <c r="HN94" s="55"/>
      <c r="HO94" s="55"/>
      <c r="HP94" s="55"/>
      <c r="HQ94" s="55"/>
      <c r="HR94" s="55"/>
      <c r="HS94" s="55"/>
      <c r="HT94" s="55"/>
      <c r="HU94" s="55"/>
      <c r="HV94" s="55"/>
      <c r="HW94" s="55"/>
      <c r="HX94" s="55"/>
      <c r="HY94" s="55"/>
      <c r="HZ94" s="55"/>
      <c r="IA94" s="55"/>
      <c r="IB94" s="55"/>
      <c r="IC94" s="55"/>
      <c r="ID94" s="55"/>
      <c r="IE94" s="55"/>
      <c r="IF94" s="55"/>
      <c r="IG94" s="55"/>
      <c r="IH94" s="55"/>
      <c r="II94" s="55"/>
      <c r="IJ94" s="55"/>
      <c r="IK94" s="55"/>
      <c r="IL94" s="55"/>
      <c r="IM94" s="55"/>
      <c r="IN94" s="55"/>
      <c r="IO94" s="55"/>
      <c r="IP94" s="55"/>
      <c r="IQ94" s="55"/>
      <c r="IR94" s="55"/>
      <c r="IS94" s="55"/>
      <c r="IT94" s="55"/>
      <c r="IU94" s="55"/>
      <c r="IV94" s="55"/>
    </row>
    <row r="95" spans="1:14" s="27" customFormat="1" ht="75" customHeight="1">
      <c r="A95" s="46" t="s">
        <v>202</v>
      </c>
      <c r="B95" s="79">
        <v>150000</v>
      </c>
      <c r="C95" s="80">
        <v>150000</v>
      </c>
      <c r="D95" s="139">
        <v>150000</v>
      </c>
      <c r="E95" s="140"/>
      <c r="F95" s="77">
        <f t="shared" si="3"/>
        <v>1</v>
      </c>
      <c r="G95" s="53" t="s">
        <v>197</v>
      </c>
      <c r="H95" s="78" t="s">
        <v>201</v>
      </c>
      <c r="I95" s="45"/>
      <c r="J95" s="45"/>
      <c r="K95" s="45"/>
      <c r="L95" s="45"/>
      <c r="M95" s="45"/>
      <c r="N95" s="45"/>
    </row>
    <row r="96" spans="1:14" s="27" customFormat="1" ht="83.25" customHeight="1">
      <c r="A96" s="46" t="s">
        <v>203</v>
      </c>
      <c r="B96" s="79">
        <v>70000</v>
      </c>
      <c r="C96" s="80">
        <v>15300</v>
      </c>
      <c r="D96" s="139">
        <v>29231</v>
      </c>
      <c r="E96" s="140"/>
      <c r="F96" s="77">
        <f t="shared" si="3"/>
        <v>0.4175857142857143</v>
      </c>
      <c r="G96" s="53" t="s">
        <v>204</v>
      </c>
      <c r="H96" s="78" t="s">
        <v>185</v>
      </c>
      <c r="I96" s="45"/>
      <c r="J96" s="45"/>
      <c r="K96" s="45"/>
      <c r="L96" s="45"/>
      <c r="M96" s="45"/>
      <c r="N96" s="45"/>
    </row>
    <row r="97" spans="1:14" s="27" customFormat="1" ht="75" customHeight="1">
      <c r="A97" s="46" t="s">
        <v>205</v>
      </c>
      <c r="B97" s="79">
        <v>35000</v>
      </c>
      <c r="C97" s="80">
        <v>20858</v>
      </c>
      <c r="D97" s="139">
        <v>20858</v>
      </c>
      <c r="E97" s="140"/>
      <c r="F97" s="77">
        <f t="shared" si="3"/>
        <v>0.5959428571428571</v>
      </c>
      <c r="G97" s="53" t="s">
        <v>206</v>
      </c>
      <c r="H97" s="78" t="s">
        <v>185</v>
      </c>
      <c r="I97" s="45"/>
      <c r="J97" s="45"/>
      <c r="K97" s="45"/>
      <c r="L97" s="45"/>
      <c r="M97" s="45"/>
      <c r="N97" s="45"/>
    </row>
    <row r="98" spans="1:14" s="27" customFormat="1" ht="75" customHeight="1">
      <c r="A98" s="46" t="s">
        <v>207</v>
      </c>
      <c r="B98" s="79">
        <v>35000</v>
      </c>
      <c r="C98" s="80">
        <v>4122</v>
      </c>
      <c r="D98" s="139">
        <v>4122</v>
      </c>
      <c r="E98" s="140"/>
      <c r="F98" s="77">
        <f t="shared" si="3"/>
        <v>0.11777142857142857</v>
      </c>
      <c r="G98" s="53" t="s">
        <v>189</v>
      </c>
      <c r="H98" s="78" t="s">
        <v>185</v>
      </c>
      <c r="I98" s="45"/>
      <c r="J98" s="45"/>
      <c r="K98" s="45"/>
      <c r="L98" s="45"/>
      <c r="M98" s="45"/>
      <c r="N98" s="45"/>
    </row>
    <row r="99" spans="1:14" s="27" customFormat="1" ht="87.75" customHeight="1">
      <c r="A99" s="10" t="s">
        <v>208</v>
      </c>
      <c r="B99" s="81">
        <v>42600</v>
      </c>
      <c r="C99" s="80">
        <v>26756</v>
      </c>
      <c r="D99" s="139">
        <v>26756</v>
      </c>
      <c r="E99" s="140"/>
      <c r="F99" s="77">
        <f t="shared" si="3"/>
        <v>0.628075117370892</v>
      </c>
      <c r="G99" s="53" t="s">
        <v>209</v>
      </c>
      <c r="H99" s="10" t="s">
        <v>185</v>
      </c>
      <c r="I99" s="45"/>
      <c r="J99" s="45"/>
      <c r="K99" s="45"/>
      <c r="L99" s="45"/>
      <c r="M99" s="45"/>
      <c r="N99" s="45"/>
    </row>
    <row r="100" spans="1:14" s="27" customFormat="1" ht="75" customHeight="1">
      <c r="A100" s="10" t="s">
        <v>210</v>
      </c>
      <c r="B100" s="81">
        <v>38400</v>
      </c>
      <c r="C100" s="80">
        <v>0</v>
      </c>
      <c r="D100" s="139">
        <v>0</v>
      </c>
      <c r="E100" s="140"/>
      <c r="F100" s="77">
        <f t="shared" si="3"/>
        <v>0</v>
      </c>
      <c r="G100" s="53" t="s">
        <v>211</v>
      </c>
      <c r="H100" s="10" t="s">
        <v>185</v>
      </c>
      <c r="I100" s="45"/>
      <c r="J100" s="45"/>
      <c r="K100" s="45"/>
      <c r="L100" s="45"/>
      <c r="M100" s="45"/>
      <c r="N100" s="45"/>
    </row>
    <row r="101" spans="1:14" s="27" customFormat="1" ht="75" customHeight="1">
      <c r="A101" s="10" t="s">
        <v>212</v>
      </c>
      <c r="B101" s="12">
        <v>830000</v>
      </c>
      <c r="C101" s="80">
        <v>150000</v>
      </c>
      <c r="D101" s="139">
        <v>150000</v>
      </c>
      <c r="E101" s="140"/>
      <c r="F101" s="77">
        <f t="shared" si="3"/>
        <v>0.18072289156626506</v>
      </c>
      <c r="G101" s="53" t="s">
        <v>213</v>
      </c>
      <c r="H101" s="10" t="s">
        <v>185</v>
      </c>
      <c r="I101" s="45"/>
      <c r="J101" s="45"/>
      <c r="K101" s="45"/>
      <c r="L101" s="45"/>
      <c r="M101" s="45"/>
      <c r="N101" s="45"/>
    </row>
    <row r="102" spans="1:14" s="27" customFormat="1" ht="66.75" customHeight="1">
      <c r="A102" s="10" t="s">
        <v>214</v>
      </c>
      <c r="B102" s="81">
        <v>99000</v>
      </c>
      <c r="C102" s="80">
        <v>0</v>
      </c>
      <c r="D102" s="139">
        <v>0</v>
      </c>
      <c r="E102" s="140"/>
      <c r="F102" s="77">
        <f t="shared" si="3"/>
        <v>0</v>
      </c>
      <c r="G102" s="53" t="s">
        <v>215</v>
      </c>
      <c r="H102" s="10" t="s">
        <v>201</v>
      </c>
      <c r="I102" s="45"/>
      <c r="J102" s="45"/>
      <c r="K102" s="45"/>
      <c r="L102" s="45"/>
      <c r="M102" s="45"/>
      <c r="N102" s="45"/>
    </row>
    <row r="103" spans="1:14" s="27" customFormat="1" ht="38.25" customHeight="1">
      <c r="A103" s="58" t="s">
        <v>95</v>
      </c>
      <c r="B103" s="82">
        <f>SUM(B86:B102)</f>
        <v>143547262</v>
      </c>
      <c r="C103" s="82">
        <f>SUM(C86:C102)</f>
        <v>31515355</v>
      </c>
      <c r="D103" s="147">
        <f>SUM(D86:D102)</f>
        <v>94034652</v>
      </c>
      <c r="E103" s="148"/>
      <c r="F103" s="83">
        <f>D103/B103</f>
        <v>0.6550779909685773</v>
      </c>
      <c r="G103" s="53"/>
      <c r="H103" s="78"/>
      <c r="I103" s="45"/>
      <c r="J103" s="45"/>
      <c r="K103" s="45"/>
      <c r="L103" s="45"/>
      <c r="M103" s="45"/>
      <c r="N103" s="45"/>
    </row>
    <row r="104" spans="1:14" s="27" customFormat="1" ht="63" customHeight="1">
      <c r="A104" s="151" t="s">
        <v>216</v>
      </c>
      <c r="B104" s="152"/>
      <c r="C104" s="152"/>
      <c r="D104" s="152"/>
      <c r="E104" s="152"/>
      <c r="F104" s="152"/>
      <c r="G104" s="152"/>
      <c r="H104" s="153"/>
      <c r="I104" s="45"/>
      <c r="J104" s="45"/>
      <c r="K104" s="45"/>
      <c r="L104" s="45"/>
      <c r="M104" s="45"/>
      <c r="N104" s="45"/>
    </row>
    <row r="105" spans="1:14" s="27" customFormat="1" ht="75" customHeight="1">
      <c r="A105" s="46" t="s">
        <v>217</v>
      </c>
      <c r="B105" s="65">
        <v>136325000</v>
      </c>
      <c r="C105" s="65">
        <v>34167166</v>
      </c>
      <c r="D105" s="149">
        <v>102550976</v>
      </c>
      <c r="E105" s="150"/>
      <c r="F105" s="83">
        <f aca="true" t="shared" si="4" ref="F105:F138">D105/B105</f>
        <v>0.7522536291949385</v>
      </c>
      <c r="G105" s="53" t="s">
        <v>218</v>
      </c>
      <c r="H105" s="46" t="s">
        <v>219</v>
      </c>
      <c r="I105" s="45"/>
      <c r="J105" s="45"/>
      <c r="K105" s="45"/>
      <c r="L105" s="45"/>
      <c r="M105" s="45"/>
      <c r="N105" s="45"/>
    </row>
    <row r="106" spans="1:14" s="27" customFormat="1" ht="75.75" customHeight="1">
      <c r="A106" s="46" t="s">
        <v>220</v>
      </c>
      <c r="B106" s="84">
        <v>1175680</v>
      </c>
      <c r="C106" s="85">
        <v>680622</v>
      </c>
      <c r="D106" s="145">
        <v>929422</v>
      </c>
      <c r="E106" s="146"/>
      <c r="F106" s="83">
        <f t="shared" si="4"/>
        <v>0.7905399428415896</v>
      </c>
      <c r="G106" s="53" t="s">
        <v>221</v>
      </c>
      <c r="H106" s="46" t="s">
        <v>219</v>
      </c>
      <c r="I106" s="45"/>
      <c r="J106" s="45"/>
      <c r="K106" s="45"/>
      <c r="L106" s="45"/>
      <c r="M106" s="45"/>
      <c r="N106" s="45"/>
    </row>
    <row r="107" spans="1:14" s="27" customFormat="1" ht="69.75" customHeight="1">
      <c r="A107" s="46" t="s">
        <v>222</v>
      </c>
      <c r="B107" s="65">
        <v>1155200</v>
      </c>
      <c r="C107" s="85">
        <v>148281</v>
      </c>
      <c r="D107" s="145">
        <v>211801</v>
      </c>
      <c r="E107" s="146"/>
      <c r="F107" s="83">
        <f t="shared" si="4"/>
        <v>0.18334574099722992</v>
      </c>
      <c r="G107" s="53" t="s">
        <v>223</v>
      </c>
      <c r="H107" s="46" t="s">
        <v>219</v>
      </c>
      <c r="I107" s="45"/>
      <c r="J107" s="45"/>
      <c r="K107" s="45"/>
      <c r="L107" s="45"/>
      <c r="M107" s="45"/>
      <c r="N107" s="45"/>
    </row>
    <row r="108" spans="1:14" s="27" customFormat="1" ht="75.75" customHeight="1">
      <c r="A108" s="46" t="s">
        <v>224</v>
      </c>
      <c r="B108" s="84">
        <v>1740000</v>
      </c>
      <c r="C108" s="85">
        <v>805019</v>
      </c>
      <c r="D108" s="145">
        <v>805019</v>
      </c>
      <c r="E108" s="146"/>
      <c r="F108" s="83">
        <f t="shared" si="4"/>
        <v>0.4626545977011494</v>
      </c>
      <c r="G108" s="53" t="s">
        <v>225</v>
      </c>
      <c r="H108" s="46" t="s">
        <v>219</v>
      </c>
      <c r="I108" s="45"/>
      <c r="J108" s="45"/>
      <c r="K108" s="45"/>
      <c r="L108" s="45"/>
      <c r="M108" s="45"/>
      <c r="N108" s="45"/>
    </row>
    <row r="109" spans="1:14" s="27" customFormat="1" ht="77.25" customHeight="1">
      <c r="A109" s="46" t="s">
        <v>226</v>
      </c>
      <c r="B109" s="65">
        <v>53520</v>
      </c>
      <c r="C109" s="86">
        <v>47920</v>
      </c>
      <c r="D109" s="133">
        <v>47920</v>
      </c>
      <c r="E109" s="134"/>
      <c r="F109" s="83">
        <f t="shared" si="4"/>
        <v>0.8953662182361734</v>
      </c>
      <c r="G109" s="53" t="s">
        <v>227</v>
      </c>
      <c r="H109" s="46" t="s">
        <v>219</v>
      </c>
      <c r="I109" s="45"/>
      <c r="J109" s="45"/>
      <c r="K109" s="45"/>
      <c r="L109" s="45"/>
      <c r="M109" s="45"/>
      <c r="N109" s="45"/>
    </row>
    <row r="110" spans="1:14" s="27" customFormat="1" ht="75" customHeight="1">
      <c r="A110" s="46" t="s">
        <v>228</v>
      </c>
      <c r="B110" s="65">
        <v>76800</v>
      </c>
      <c r="C110" s="13">
        <v>18000</v>
      </c>
      <c r="D110" s="143">
        <v>50880</v>
      </c>
      <c r="E110" s="144"/>
      <c r="F110" s="83">
        <f t="shared" si="4"/>
        <v>0.6625</v>
      </c>
      <c r="G110" s="53" t="s">
        <v>229</v>
      </c>
      <c r="H110" s="46" t="s">
        <v>219</v>
      </c>
      <c r="I110" s="45"/>
      <c r="J110" s="45"/>
      <c r="K110" s="45"/>
      <c r="L110" s="45"/>
      <c r="M110" s="45"/>
      <c r="N110" s="45"/>
    </row>
    <row r="111" spans="1:14" s="27" customFormat="1" ht="53.25" customHeight="1">
      <c r="A111" s="46" t="s">
        <v>230</v>
      </c>
      <c r="B111" s="65">
        <v>300000</v>
      </c>
      <c r="C111" s="13">
        <v>73545</v>
      </c>
      <c r="D111" s="143">
        <v>196525</v>
      </c>
      <c r="E111" s="144"/>
      <c r="F111" s="83">
        <f t="shared" si="4"/>
        <v>0.6550833333333334</v>
      </c>
      <c r="G111" s="53" t="s">
        <v>231</v>
      </c>
      <c r="H111" s="46" t="s">
        <v>219</v>
      </c>
      <c r="I111" s="45"/>
      <c r="J111" s="45"/>
      <c r="K111" s="45"/>
      <c r="L111" s="45"/>
      <c r="M111" s="45"/>
      <c r="N111" s="45"/>
    </row>
    <row r="112" spans="1:14" s="27" customFormat="1" ht="66.75" customHeight="1">
      <c r="A112" s="46" t="s">
        <v>232</v>
      </c>
      <c r="B112" s="65">
        <v>4374000</v>
      </c>
      <c r="C112" s="86">
        <v>1717197</v>
      </c>
      <c r="D112" s="133">
        <v>1717197</v>
      </c>
      <c r="E112" s="134"/>
      <c r="F112" s="83">
        <f t="shared" si="4"/>
        <v>0.3925919067215364</v>
      </c>
      <c r="G112" s="53" t="s">
        <v>233</v>
      </c>
      <c r="H112" s="46" t="s">
        <v>219</v>
      </c>
      <c r="I112" s="45"/>
      <c r="J112" s="45"/>
      <c r="K112" s="45"/>
      <c r="L112" s="45"/>
      <c r="M112" s="45"/>
      <c r="N112" s="45"/>
    </row>
    <row r="113" spans="1:14" s="27" customFormat="1" ht="63" customHeight="1">
      <c r="A113" s="46" t="s">
        <v>234</v>
      </c>
      <c r="B113" s="65">
        <v>4369000</v>
      </c>
      <c r="C113" s="13">
        <v>929356</v>
      </c>
      <c r="D113" s="143">
        <v>1904973</v>
      </c>
      <c r="E113" s="144"/>
      <c r="F113" s="83">
        <f t="shared" si="4"/>
        <v>0.4360203707942321</v>
      </c>
      <c r="G113" s="53" t="s">
        <v>235</v>
      </c>
      <c r="H113" s="46" t="s">
        <v>219</v>
      </c>
      <c r="I113" s="45"/>
      <c r="J113" s="45"/>
      <c r="K113" s="45"/>
      <c r="L113" s="45"/>
      <c r="M113" s="45"/>
      <c r="N113" s="45"/>
    </row>
    <row r="114" spans="1:14" s="27" customFormat="1" ht="72" customHeight="1">
      <c r="A114" s="46" t="s">
        <v>236</v>
      </c>
      <c r="B114" s="65">
        <v>800000</v>
      </c>
      <c r="C114" s="13">
        <v>482305</v>
      </c>
      <c r="D114" s="143">
        <v>640624</v>
      </c>
      <c r="E114" s="144"/>
      <c r="F114" s="83">
        <f t="shared" si="4"/>
        <v>0.80078</v>
      </c>
      <c r="G114" s="53" t="s">
        <v>237</v>
      </c>
      <c r="H114" s="46" t="s">
        <v>219</v>
      </c>
      <c r="I114" s="45"/>
      <c r="J114" s="45"/>
      <c r="K114" s="45"/>
      <c r="L114" s="45"/>
      <c r="M114" s="45"/>
      <c r="N114" s="45"/>
    </row>
    <row r="115" spans="1:14" s="27" customFormat="1" ht="74.25" customHeight="1">
      <c r="A115" s="46" t="s">
        <v>238</v>
      </c>
      <c r="B115" s="65">
        <v>77600</v>
      </c>
      <c r="C115" s="86">
        <v>74488</v>
      </c>
      <c r="D115" s="133">
        <v>74488</v>
      </c>
      <c r="E115" s="134"/>
      <c r="F115" s="83">
        <f t="shared" si="4"/>
        <v>0.9598969072164949</v>
      </c>
      <c r="G115" s="53" t="s">
        <v>239</v>
      </c>
      <c r="H115" s="46" t="s">
        <v>21</v>
      </c>
      <c r="I115" s="45"/>
      <c r="J115" s="45"/>
      <c r="K115" s="45"/>
      <c r="L115" s="45"/>
      <c r="M115" s="45"/>
      <c r="N115" s="45"/>
    </row>
    <row r="116" spans="1:14" s="27" customFormat="1" ht="60" customHeight="1">
      <c r="A116" s="46" t="s">
        <v>240</v>
      </c>
      <c r="B116" s="65">
        <v>198000</v>
      </c>
      <c r="C116" s="86">
        <v>0</v>
      </c>
      <c r="D116" s="133">
        <v>0</v>
      </c>
      <c r="E116" s="134"/>
      <c r="F116" s="83">
        <f t="shared" si="4"/>
        <v>0</v>
      </c>
      <c r="G116" s="53" t="s">
        <v>241</v>
      </c>
      <c r="H116" s="46" t="s">
        <v>242</v>
      </c>
      <c r="I116" s="45"/>
      <c r="J116" s="45"/>
      <c r="K116" s="45"/>
      <c r="L116" s="45"/>
      <c r="M116" s="45"/>
      <c r="N116" s="45"/>
    </row>
    <row r="117" spans="1:14" s="27" customFormat="1" ht="58.5" customHeight="1">
      <c r="A117" s="46" t="s">
        <v>243</v>
      </c>
      <c r="B117" s="65">
        <v>812800</v>
      </c>
      <c r="C117" s="87">
        <v>236906</v>
      </c>
      <c r="D117" s="129">
        <v>402786</v>
      </c>
      <c r="E117" s="130"/>
      <c r="F117" s="83">
        <f t="shared" si="4"/>
        <v>0.49555364173228345</v>
      </c>
      <c r="G117" s="53" t="s">
        <v>244</v>
      </c>
      <c r="H117" s="46" t="s">
        <v>245</v>
      </c>
      <c r="I117" s="45"/>
      <c r="J117" s="45"/>
      <c r="K117" s="45"/>
      <c r="L117" s="45"/>
      <c r="M117" s="45"/>
      <c r="N117" s="45"/>
    </row>
    <row r="118" spans="1:14" s="27" customFormat="1" ht="59.25" customHeight="1">
      <c r="A118" s="46" t="s">
        <v>246</v>
      </c>
      <c r="B118" s="65">
        <v>859872</v>
      </c>
      <c r="C118" s="86">
        <v>0</v>
      </c>
      <c r="D118" s="133">
        <v>0</v>
      </c>
      <c r="E118" s="134"/>
      <c r="F118" s="83">
        <f t="shared" si="4"/>
        <v>0</v>
      </c>
      <c r="G118" s="53" t="s">
        <v>247</v>
      </c>
      <c r="H118" s="46" t="s">
        <v>11</v>
      </c>
      <c r="I118" s="45"/>
      <c r="J118" s="45"/>
      <c r="K118" s="45"/>
      <c r="L118" s="45"/>
      <c r="M118" s="45"/>
      <c r="N118" s="45"/>
    </row>
    <row r="119" spans="1:14" s="27" customFormat="1" ht="56.25" customHeight="1">
      <c r="A119" s="46" t="s">
        <v>248</v>
      </c>
      <c r="B119" s="65">
        <v>171000</v>
      </c>
      <c r="C119" s="86">
        <v>0</v>
      </c>
      <c r="D119" s="133">
        <v>0</v>
      </c>
      <c r="E119" s="134"/>
      <c r="F119" s="83">
        <f t="shared" si="4"/>
        <v>0</v>
      </c>
      <c r="G119" s="53" t="s">
        <v>249</v>
      </c>
      <c r="H119" s="46" t="s">
        <v>22</v>
      </c>
      <c r="I119" s="45"/>
      <c r="J119" s="45"/>
      <c r="K119" s="45"/>
      <c r="L119" s="45"/>
      <c r="M119" s="45"/>
      <c r="N119" s="45"/>
    </row>
    <row r="120" spans="1:14" s="27" customFormat="1" ht="57" customHeight="1">
      <c r="A120" s="46" t="s">
        <v>250</v>
      </c>
      <c r="B120" s="65">
        <v>221000</v>
      </c>
      <c r="C120" s="86">
        <v>218320</v>
      </c>
      <c r="D120" s="133">
        <v>218320</v>
      </c>
      <c r="E120" s="134"/>
      <c r="F120" s="83">
        <f t="shared" si="4"/>
        <v>0.9878733031674208</v>
      </c>
      <c r="G120" s="53" t="s">
        <v>239</v>
      </c>
      <c r="H120" s="46" t="s">
        <v>13</v>
      </c>
      <c r="I120" s="45"/>
      <c r="J120" s="45"/>
      <c r="K120" s="45"/>
      <c r="L120" s="45"/>
      <c r="M120" s="45"/>
      <c r="N120" s="45"/>
    </row>
    <row r="121" spans="1:14" s="27" customFormat="1" ht="57.75" customHeight="1">
      <c r="A121" s="46" t="s">
        <v>251</v>
      </c>
      <c r="B121" s="65">
        <v>260000</v>
      </c>
      <c r="C121" s="86">
        <v>0</v>
      </c>
      <c r="D121" s="133">
        <v>0</v>
      </c>
      <c r="E121" s="134"/>
      <c r="F121" s="83">
        <f t="shared" si="4"/>
        <v>0</v>
      </c>
      <c r="G121" s="53" t="s">
        <v>252</v>
      </c>
      <c r="H121" s="46" t="s">
        <v>13</v>
      </c>
      <c r="I121" s="45"/>
      <c r="J121" s="45"/>
      <c r="K121" s="45"/>
      <c r="L121" s="45"/>
      <c r="M121" s="45"/>
      <c r="N121" s="45"/>
    </row>
    <row r="122" spans="1:14" s="27" customFormat="1" ht="69" customHeight="1">
      <c r="A122" s="46" t="s">
        <v>253</v>
      </c>
      <c r="B122" s="65">
        <v>220000</v>
      </c>
      <c r="C122" s="86">
        <v>219322</v>
      </c>
      <c r="D122" s="133">
        <v>219322</v>
      </c>
      <c r="E122" s="134"/>
      <c r="F122" s="83">
        <f t="shared" si="4"/>
        <v>0.9969181818181818</v>
      </c>
      <c r="G122" s="53" t="s">
        <v>239</v>
      </c>
      <c r="H122" s="46" t="s">
        <v>13</v>
      </c>
      <c r="I122" s="45"/>
      <c r="J122" s="45"/>
      <c r="K122" s="45"/>
      <c r="L122" s="45"/>
      <c r="M122" s="45"/>
      <c r="N122" s="45"/>
    </row>
    <row r="123" spans="1:14" s="27" customFormat="1" ht="68.25" customHeight="1">
      <c r="A123" s="46" t="s">
        <v>254</v>
      </c>
      <c r="B123" s="65">
        <v>150000</v>
      </c>
      <c r="C123" s="86">
        <v>150000</v>
      </c>
      <c r="D123" s="133">
        <v>150000</v>
      </c>
      <c r="E123" s="134"/>
      <c r="F123" s="83">
        <f t="shared" si="4"/>
        <v>1</v>
      </c>
      <c r="G123" s="53" t="s">
        <v>239</v>
      </c>
      <c r="H123" s="46" t="s">
        <v>2</v>
      </c>
      <c r="I123" s="45"/>
      <c r="J123" s="45"/>
      <c r="K123" s="45"/>
      <c r="L123" s="45"/>
      <c r="M123" s="45"/>
      <c r="N123" s="45"/>
    </row>
    <row r="124" spans="1:14" s="27" customFormat="1" ht="69" customHeight="1">
      <c r="A124" s="46" t="s">
        <v>255</v>
      </c>
      <c r="B124" s="65">
        <v>139750</v>
      </c>
      <c r="C124" s="86">
        <v>139750</v>
      </c>
      <c r="D124" s="133">
        <v>139750</v>
      </c>
      <c r="E124" s="134"/>
      <c r="F124" s="83">
        <f t="shared" si="4"/>
        <v>1</v>
      </c>
      <c r="G124" s="53" t="s">
        <v>239</v>
      </c>
      <c r="H124" s="46" t="s">
        <v>256</v>
      </c>
      <c r="I124" s="45"/>
      <c r="J124" s="45"/>
      <c r="K124" s="45"/>
      <c r="L124" s="45"/>
      <c r="M124" s="45"/>
      <c r="N124" s="45"/>
    </row>
    <row r="125" spans="1:14" s="27" customFormat="1" ht="57" customHeight="1">
      <c r="A125" s="46" t="s">
        <v>257</v>
      </c>
      <c r="B125" s="65">
        <v>60000</v>
      </c>
      <c r="C125" s="86">
        <v>60000</v>
      </c>
      <c r="D125" s="133">
        <v>60000</v>
      </c>
      <c r="E125" s="134"/>
      <c r="F125" s="83">
        <f t="shared" si="4"/>
        <v>1</v>
      </c>
      <c r="G125" s="53" t="s">
        <v>239</v>
      </c>
      <c r="H125" s="46" t="s">
        <v>256</v>
      </c>
      <c r="I125" s="45"/>
      <c r="J125" s="45"/>
      <c r="K125" s="45"/>
      <c r="L125" s="45"/>
      <c r="M125" s="45"/>
      <c r="N125" s="45"/>
    </row>
    <row r="126" spans="1:14" s="27" customFormat="1" ht="72.75" customHeight="1">
      <c r="A126" s="46" t="s">
        <v>258</v>
      </c>
      <c r="B126" s="65">
        <v>60000</v>
      </c>
      <c r="C126" s="86">
        <v>60000</v>
      </c>
      <c r="D126" s="133">
        <v>60000</v>
      </c>
      <c r="E126" s="134"/>
      <c r="F126" s="83">
        <f t="shared" si="4"/>
        <v>1</v>
      </c>
      <c r="G126" s="53" t="s">
        <v>259</v>
      </c>
      <c r="H126" s="46" t="s">
        <v>23</v>
      </c>
      <c r="I126" s="45"/>
      <c r="J126" s="45"/>
      <c r="K126" s="45"/>
      <c r="L126" s="45"/>
      <c r="M126" s="45"/>
      <c r="N126" s="45"/>
    </row>
    <row r="127" spans="1:14" s="27" customFormat="1" ht="74.25" customHeight="1">
      <c r="A127" s="46" t="s">
        <v>260</v>
      </c>
      <c r="B127" s="65">
        <v>300500</v>
      </c>
      <c r="C127" s="86">
        <v>0</v>
      </c>
      <c r="D127" s="133">
        <v>0</v>
      </c>
      <c r="E127" s="134"/>
      <c r="F127" s="83">
        <f t="shared" si="4"/>
        <v>0</v>
      </c>
      <c r="G127" s="53" t="s">
        <v>261</v>
      </c>
      <c r="H127" s="46" t="s">
        <v>14</v>
      </c>
      <c r="I127" s="45"/>
      <c r="J127" s="45"/>
      <c r="K127" s="45"/>
      <c r="L127" s="45"/>
      <c r="M127" s="45"/>
      <c r="N127" s="45"/>
    </row>
    <row r="128" spans="1:14" s="27" customFormat="1" ht="65.25" customHeight="1">
      <c r="A128" s="46" t="s">
        <v>262</v>
      </c>
      <c r="B128" s="65">
        <v>139000</v>
      </c>
      <c r="C128" s="86">
        <v>0</v>
      </c>
      <c r="D128" s="133">
        <v>0</v>
      </c>
      <c r="E128" s="134"/>
      <c r="F128" s="83">
        <f t="shared" si="4"/>
        <v>0</v>
      </c>
      <c r="G128" s="53" t="s">
        <v>263</v>
      </c>
      <c r="H128" s="46" t="s">
        <v>14</v>
      </c>
      <c r="I128" s="45"/>
      <c r="J128" s="45"/>
      <c r="K128" s="45"/>
      <c r="L128" s="45"/>
      <c r="M128" s="45"/>
      <c r="N128" s="45"/>
    </row>
    <row r="129" spans="1:14" s="27" customFormat="1" ht="67.5" customHeight="1">
      <c r="A129" s="46" t="s">
        <v>264</v>
      </c>
      <c r="B129" s="65">
        <v>141000</v>
      </c>
      <c r="C129" s="86">
        <v>139800</v>
      </c>
      <c r="D129" s="133">
        <v>139800</v>
      </c>
      <c r="E129" s="134"/>
      <c r="F129" s="83">
        <f t="shared" si="4"/>
        <v>0.9914893617021276</v>
      </c>
      <c r="G129" s="53" t="s">
        <v>259</v>
      </c>
      <c r="H129" s="46" t="s">
        <v>14</v>
      </c>
      <c r="I129" s="45"/>
      <c r="J129" s="45"/>
      <c r="K129" s="45"/>
      <c r="L129" s="45"/>
      <c r="M129" s="45"/>
      <c r="N129" s="45"/>
    </row>
    <row r="130" spans="1:14" s="27" customFormat="1" ht="102" customHeight="1">
      <c r="A130" s="46" t="s">
        <v>265</v>
      </c>
      <c r="B130" s="65">
        <v>210000</v>
      </c>
      <c r="C130" s="87">
        <v>0</v>
      </c>
      <c r="D130" s="129">
        <v>0</v>
      </c>
      <c r="E130" s="130"/>
      <c r="F130" s="83">
        <f t="shared" si="4"/>
        <v>0</v>
      </c>
      <c r="G130" s="53" t="s">
        <v>266</v>
      </c>
      <c r="H130" s="46" t="s">
        <v>14</v>
      </c>
      <c r="I130" s="45"/>
      <c r="J130" s="45"/>
      <c r="K130" s="45"/>
      <c r="L130" s="45"/>
      <c r="M130" s="45"/>
      <c r="N130" s="45"/>
    </row>
    <row r="131" spans="1:14" s="27" customFormat="1" ht="115.5" customHeight="1">
      <c r="A131" s="46" t="s">
        <v>267</v>
      </c>
      <c r="B131" s="65">
        <v>300000</v>
      </c>
      <c r="C131" s="87">
        <v>0</v>
      </c>
      <c r="D131" s="129">
        <v>0</v>
      </c>
      <c r="E131" s="130"/>
      <c r="F131" s="83">
        <f t="shared" si="4"/>
        <v>0</v>
      </c>
      <c r="G131" s="53" t="s">
        <v>268</v>
      </c>
      <c r="H131" s="46" t="s">
        <v>12</v>
      </c>
      <c r="I131" s="45"/>
      <c r="J131" s="45"/>
      <c r="K131" s="45"/>
      <c r="L131" s="45"/>
      <c r="M131" s="45"/>
      <c r="N131" s="45"/>
    </row>
    <row r="132" spans="1:14" s="27" customFormat="1" ht="93.75" customHeight="1">
      <c r="A132" s="46" t="s">
        <v>269</v>
      </c>
      <c r="B132" s="65">
        <v>300000</v>
      </c>
      <c r="C132" s="87">
        <v>0</v>
      </c>
      <c r="D132" s="129">
        <v>0</v>
      </c>
      <c r="E132" s="130"/>
      <c r="F132" s="83">
        <f t="shared" si="4"/>
        <v>0</v>
      </c>
      <c r="G132" s="53" t="s">
        <v>268</v>
      </c>
      <c r="H132" s="46" t="s">
        <v>12</v>
      </c>
      <c r="I132" s="45"/>
      <c r="J132" s="45"/>
      <c r="K132" s="45"/>
      <c r="L132" s="45"/>
      <c r="M132" s="45"/>
      <c r="N132" s="45"/>
    </row>
    <row r="133" spans="1:14" s="27" customFormat="1" ht="66" customHeight="1">
      <c r="A133" s="46" t="s">
        <v>270</v>
      </c>
      <c r="B133" s="65">
        <v>150000</v>
      </c>
      <c r="C133" s="87">
        <v>0</v>
      </c>
      <c r="D133" s="129">
        <v>0</v>
      </c>
      <c r="E133" s="130"/>
      <c r="F133" s="83">
        <f t="shared" si="4"/>
        <v>0</v>
      </c>
      <c r="G133" s="53" t="s">
        <v>271</v>
      </c>
      <c r="H133" s="46" t="s">
        <v>11</v>
      </c>
      <c r="I133" s="45"/>
      <c r="J133" s="45"/>
      <c r="K133" s="45"/>
      <c r="L133" s="45"/>
      <c r="M133" s="45"/>
      <c r="N133" s="45"/>
    </row>
    <row r="134" spans="1:14" s="27" customFormat="1" ht="66" customHeight="1">
      <c r="A134" s="46" t="s">
        <v>272</v>
      </c>
      <c r="B134" s="65">
        <v>96000</v>
      </c>
      <c r="C134" s="87">
        <v>79840</v>
      </c>
      <c r="D134" s="129">
        <v>79840</v>
      </c>
      <c r="E134" s="130"/>
      <c r="F134" s="83">
        <f t="shared" si="4"/>
        <v>0.8316666666666667</v>
      </c>
      <c r="G134" s="53" t="s">
        <v>239</v>
      </c>
      <c r="H134" s="46" t="s">
        <v>219</v>
      </c>
      <c r="I134" s="45"/>
      <c r="J134" s="45"/>
      <c r="K134" s="45"/>
      <c r="L134" s="45"/>
      <c r="M134" s="45"/>
      <c r="N134" s="45"/>
    </row>
    <row r="135" spans="1:14" s="27" customFormat="1" ht="66" customHeight="1">
      <c r="A135" s="46" t="s">
        <v>273</v>
      </c>
      <c r="B135" s="65">
        <v>656200</v>
      </c>
      <c r="C135" s="87">
        <v>0</v>
      </c>
      <c r="D135" s="129">
        <v>0</v>
      </c>
      <c r="E135" s="130"/>
      <c r="F135" s="83">
        <f t="shared" si="4"/>
        <v>0</v>
      </c>
      <c r="G135" s="53" t="s">
        <v>274</v>
      </c>
      <c r="H135" s="46" t="s">
        <v>30</v>
      </c>
      <c r="I135" s="45"/>
      <c r="J135" s="45"/>
      <c r="K135" s="45"/>
      <c r="L135" s="45"/>
      <c r="M135" s="45"/>
      <c r="N135" s="45"/>
    </row>
    <row r="136" spans="1:14" s="27" customFormat="1" ht="66" customHeight="1">
      <c r="A136" s="46" t="s">
        <v>275</v>
      </c>
      <c r="B136" s="65">
        <v>126200</v>
      </c>
      <c r="C136" s="87">
        <v>0</v>
      </c>
      <c r="D136" s="129">
        <v>0</v>
      </c>
      <c r="E136" s="130"/>
      <c r="F136" s="83">
        <f t="shared" si="4"/>
        <v>0</v>
      </c>
      <c r="G136" s="53" t="s">
        <v>276</v>
      </c>
      <c r="H136" s="46" t="s">
        <v>277</v>
      </c>
      <c r="I136" s="45"/>
      <c r="J136" s="45"/>
      <c r="K136" s="45"/>
      <c r="L136" s="45"/>
      <c r="M136" s="45"/>
      <c r="N136" s="45"/>
    </row>
    <row r="137" spans="1:14" s="27" customFormat="1" ht="66" customHeight="1">
      <c r="A137" s="46" t="s">
        <v>278</v>
      </c>
      <c r="B137" s="65">
        <v>300000</v>
      </c>
      <c r="C137" s="87">
        <v>277571</v>
      </c>
      <c r="D137" s="129">
        <v>277571</v>
      </c>
      <c r="E137" s="130"/>
      <c r="F137" s="83">
        <f t="shared" si="4"/>
        <v>0.9252366666666667</v>
      </c>
      <c r="G137" s="53" t="s">
        <v>239</v>
      </c>
      <c r="H137" s="46" t="s">
        <v>14</v>
      </c>
      <c r="I137" s="45"/>
      <c r="J137" s="45"/>
      <c r="K137" s="45"/>
      <c r="L137" s="45"/>
      <c r="M137" s="45"/>
      <c r="N137" s="45"/>
    </row>
    <row r="138" spans="1:14" s="27" customFormat="1" ht="66" customHeight="1">
      <c r="A138" s="46" t="s">
        <v>279</v>
      </c>
      <c r="B138" s="65">
        <v>682080</v>
      </c>
      <c r="C138" s="87">
        <v>0</v>
      </c>
      <c r="D138" s="129">
        <v>0</v>
      </c>
      <c r="E138" s="130"/>
      <c r="F138" s="83">
        <f t="shared" si="4"/>
        <v>0</v>
      </c>
      <c r="G138" s="53" t="s">
        <v>280</v>
      </c>
      <c r="H138" s="46" t="s">
        <v>13</v>
      </c>
      <c r="I138" s="45"/>
      <c r="J138" s="45"/>
      <c r="K138" s="45"/>
      <c r="L138" s="45"/>
      <c r="M138" s="45"/>
      <c r="N138" s="45"/>
    </row>
    <row r="139" spans="1:14" s="27" customFormat="1" ht="66" customHeight="1">
      <c r="A139" s="10" t="s">
        <v>281</v>
      </c>
      <c r="B139" s="57">
        <v>100000</v>
      </c>
      <c r="C139" s="87">
        <v>100000</v>
      </c>
      <c r="D139" s="129">
        <v>100000</v>
      </c>
      <c r="E139" s="130"/>
      <c r="F139" s="83">
        <v>1</v>
      </c>
      <c r="G139" s="53" t="s">
        <v>259</v>
      </c>
      <c r="H139" s="10" t="s">
        <v>282</v>
      </c>
      <c r="I139" s="45"/>
      <c r="J139" s="45"/>
      <c r="K139" s="45"/>
      <c r="L139" s="45"/>
      <c r="M139" s="45"/>
      <c r="N139" s="45"/>
    </row>
    <row r="140" spans="1:14" s="27" customFormat="1" ht="66" customHeight="1">
      <c r="A140" s="10" t="s">
        <v>283</v>
      </c>
      <c r="B140" s="57">
        <v>150000</v>
      </c>
      <c r="C140" s="87">
        <v>0</v>
      </c>
      <c r="D140" s="129">
        <v>0</v>
      </c>
      <c r="E140" s="130"/>
      <c r="F140" s="83"/>
      <c r="G140" s="53" t="s">
        <v>169</v>
      </c>
      <c r="H140" s="10" t="s">
        <v>282</v>
      </c>
      <c r="I140" s="45"/>
      <c r="J140" s="45"/>
      <c r="K140" s="45"/>
      <c r="L140" s="45"/>
      <c r="M140" s="45"/>
      <c r="N140" s="45"/>
    </row>
    <row r="141" spans="1:14" s="27" customFormat="1" ht="66" customHeight="1">
      <c r="A141" s="10" t="s">
        <v>284</v>
      </c>
      <c r="B141" s="57">
        <v>84000</v>
      </c>
      <c r="C141" s="87">
        <v>0</v>
      </c>
      <c r="D141" s="129">
        <v>0</v>
      </c>
      <c r="E141" s="130"/>
      <c r="F141" s="83"/>
      <c r="G141" s="53" t="s">
        <v>285</v>
      </c>
      <c r="H141" s="10" t="s">
        <v>286</v>
      </c>
      <c r="I141" s="45"/>
      <c r="J141" s="45"/>
      <c r="K141" s="45"/>
      <c r="L141" s="45"/>
      <c r="M141" s="45"/>
      <c r="N141" s="45"/>
    </row>
    <row r="142" spans="1:14" s="27" customFormat="1" ht="66" customHeight="1">
      <c r="A142" s="10" t="s">
        <v>287</v>
      </c>
      <c r="B142" s="57">
        <v>129200</v>
      </c>
      <c r="C142" s="87">
        <v>0</v>
      </c>
      <c r="D142" s="129">
        <v>0</v>
      </c>
      <c r="E142" s="130"/>
      <c r="F142" s="83"/>
      <c r="G142" s="53" t="s">
        <v>288</v>
      </c>
      <c r="H142" s="10" t="s">
        <v>289</v>
      </c>
      <c r="I142" s="45"/>
      <c r="J142" s="45"/>
      <c r="K142" s="45"/>
      <c r="L142" s="45"/>
      <c r="M142" s="45"/>
      <c r="N142" s="45"/>
    </row>
    <row r="143" spans="1:14" s="27" customFormat="1" ht="66" customHeight="1">
      <c r="A143" s="10" t="s">
        <v>290</v>
      </c>
      <c r="B143" s="57">
        <v>154000</v>
      </c>
      <c r="C143" s="87">
        <v>0</v>
      </c>
      <c r="D143" s="129">
        <v>0</v>
      </c>
      <c r="E143" s="130"/>
      <c r="F143" s="83"/>
      <c r="G143" s="53" t="s">
        <v>291</v>
      </c>
      <c r="H143" s="10" t="s">
        <v>289</v>
      </c>
      <c r="I143" s="45"/>
      <c r="J143" s="45"/>
      <c r="K143" s="45"/>
      <c r="L143" s="45"/>
      <c r="M143" s="45"/>
      <c r="N143" s="45"/>
    </row>
    <row r="144" spans="1:14" s="27" customFormat="1" ht="66" customHeight="1">
      <c r="A144" s="10" t="s">
        <v>292</v>
      </c>
      <c r="B144" s="57">
        <v>75400</v>
      </c>
      <c r="C144" s="87">
        <v>0</v>
      </c>
      <c r="D144" s="129">
        <v>0</v>
      </c>
      <c r="E144" s="130"/>
      <c r="F144" s="83"/>
      <c r="G144" s="53" t="s">
        <v>285</v>
      </c>
      <c r="H144" s="10" t="s">
        <v>293</v>
      </c>
      <c r="I144" s="45"/>
      <c r="J144" s="45"/>
      <c r="K144" s="45"/>
      <c r="L144" s="45"/>
      <c r="M144" s="45"/>
      <c r="N144" s="45"/>
    </row>
    <row r="145" spans="1:14" s="27" customFormat="1" ht="83.25" customHeight="1">
      <c r="A145" s="10" t="s">
        <v>294</v>
      </c>
      <c r="B145" s="57">
        <v>94000</v>
      </c>
      <c r="C145" s="87">
        <v>0</v>
      </c>
      <c r="D145" s="129">
        <v>0</v>
      </c>
      <c r="E145" s="130"/>
      <c r="F145" s="83"/>
      <c r="G145" s="53" t="s">
        <v>285</v>
      </c>
      <c r="H145" s="10" t="s">
        <v>293</v>
      </c>
      <c r="I145" s="45"/>
      <c r="J145" s="45"/>
      <c r="K145" s="45"/>
      <c r="L145" s="45"/>
      <c r="M145" s="45"/>
      <c r="N145" s="45"/>
    </row>
    <row r="146" spans="1:14" s="27" customFormat="1" ht="78" customHeight="1">
      <c r="A146" s="10" t="s">
        <v>295</v>
      </c>
      <c r="B146" s="57">
        <v>45000</v>
      </c>
      <c r="C146" s="87">
        <v>40000</v>
      </c>
      <c r="D146" s="129">
        <v>40000</v>
      </c>
      <c r="E146" s="130"/>
      <c r="F146" s="83">
        <v>0.89</v>
      </c>
      <c r="G146" s="53" t="s">
        <v>239</v>
      </c>
      <c r="H146" s="10" t="s">
        <v>296</v>
      </c>
      <c r="I146" s="45"/>
      <c r="J146" s="45"/>
      <c r="K146" s="45"/>
      <c r="L146" s="45"/>
      <c r="M146" s="45"/>
      <c r="N146" s="45"/>
    </row>
    <row r="147" spans="1:14" s="27" customFormat="1" ht="72" customHeight="1">
      <c r="A147" s="10" t="s">
        <v>297</v>
      </c>
      <c r="B147" s="88">
        <v>52000</v>
      </c>
      <c r="C147" s="87">
        <v>48800</v>
      </c>
      <c r="D147" s="129">
        <v>48800</v>
      </c>
      <c r="E147" s="130"/>
      <c r="F147" s="83">
        <v>0.94</v>
      </c>
      <c r="G147" s="53" t="s">
        <v>239</v>
      </c>
      <c r="H147" s="10" t="s">
        <v>296</v>
      </c>
      <c r="I147" s="45"/>
      <c r="J147" s="45"/>
      <c r="K147" s="45"/>
      <c r="L147" s="45"/>
      <c r="M147" s="45"/>
      <c r="N147" s="45"/>
    </row>
    <row r="148" spans="1:14" s="27" customFormat="1" ht="66" customHeight="1">
      <c r="A148" s="10" t="s">
        <v>298</v>
      </c>
      <c r="B148" s="88">
        <v>258000</v>
      </c>
      <c r="C148" s="87">
        <v>0</v>
      </c>
      <c r="D148" s="129">
        <v>0</v>
      </c>
      <c r="E148" s="130"/>
      <c r="F148" s="83"/>
      <c r="G148" s="53" t="s">
        <v>156</v>
      </c>
      <c r="H148" s="10" t="s">
        <v>299</v>
      </c>
      <c r="I148" s="45"/>
      <c r="J148" s="45"/>
      <c r="K148" s="45"/>
      <c r="L148" s="45"/>
      <c r="M148" s="45"/>
      <c r="N148" s="45"/>
    </row>
    <row r="149" spans="1:14" s="27" customFormat="1" ht="45" customHeight="1">
      <c r="A149" s="10" t="s">
        <v>300</v>
      </c>
      <c r="B149" s="88">
        <v>14630000</v>
      </c>
      <c r="C149" s="87">
        <v>0</v>
      </c>
      <c r="D149" s="129">
        <v>0</v>
      </c>
      <c r="E149" s="130"/>
      <c r="F149" s="83"/>
      <c r="G149" s="53" t="s">
        <v>301</v>
      </c>
      <c r="H149" s="10"/>
      <c r="I149" s="45"/>
      <c r="J149" s="45"/>
      <c r="K149" s="45"/>
      <c r="L149" s="45"/>
      <c r="M149" s="45"/>
      <c r="N149" s="45"/>
    </row>
    <row r="150" spans="1:21" s="91" customFormat="1" ht="45" customHeight="1">
      <c r="A150" s="70" t="s">
        <v>302</v>
      </c>
      <c r="B150" s="89">
        <v>160000</v>
      </c>
      <c r="C150" s="87">
        <v>0</v>
      </c>
      <c r="D150" s="129">
        <v>0</v>
      </c>
      <c r="E150" s="130"/>
      <c r="F150" s="90"/>
      <c r="G150" s="74"/>
      <c r="H150" s="70"/>
      <c r="I150" s="45"/>
      <c r="J150" s="45"/>
      <c r="K150" s="45"/>
      <c r="L150" s="45"/>
      <c r="M150" s="45"/>
      <c r="N150" s="45"/>
      <c r="O150" s="27"/>
      <c r="P150" s="27"/>
      <c r="Q150" s="27"/>
      <c r="R150" s="27"/>
      <c r="S150" s="27"/>
      <c r="T150" s="27"/>
      <c r="U150" s="27"/>
    </row>
    <row r="151" spans="1:14" s="27" customFormat="1" ht="44.25" customHeight="1">
      <c r="A151" s="46" t="s">
        <v>95</v>
      </c>
      <c r="B151" s="59">
        <f>SUM(B105:B150)</f>
        <v>172931802</v>
      </c>
      <c r="C151" s="59">
        <f>SUM(C105:C150)</f>
        <v>40914208</v>
      </c>
      <c r="D151" s="141">
        <f>SUM(D105:D149)</f>
        <v>111066014</v>
      </c>
      <c r="E151" s="142"/>
      <c r="F151" s="83">
        <f>D151/B151</f>
        <v>0.6422532623583024</v>
      </c>
      <c r="G151" s="53"/>
      <c r="H151" s="46"/>
      <c r="I151" s="45"/>
      <c r="J151" s="45"/>
      <c r="K151" s="45"/>
      <c r="L151" s="45"/>
      <c r="M151" s="45"/>
      <c r="N151" s="45"/>
    </row>
    <row r="152" spans="1:14" s="27" customFormat="1" ht="62.25" customHeight="1">
      <c r="A152" s="186" t="s">
        <v>303</v>
      </c>
      <c r="B152" s="187"/>
      <c r="C152" s="187"/>
      <c r="D152" s="187"/>
      <c r="E152" s="187"/>
      <c r="F152" s="187"/>
      <c r="G152" s="187"/>
      <c r="H152" s="188"/>
      <c r="I152" s="45"/>
      <c r="J152" s="45"/>
      <c r="K152" s="45"/>
      <c r="L152" s="45"/>
      <c r="M152" s="45"/>
      <c r="N152" s="45"/>
    </row>
    <row r="153" spans="1:14" s="27" customFormat="1" ht="54.75" customHeight="1">
      <c r="A153" s="46" t="s">
        <v>304</v>
      </c>
      <c r="B153" s="85">
        <v>362600</v>
      </c>
      <c r="C153" s="86">
        <v>38160</v>
      </c>
      <c r="D153" s="133">
        <v>38160</v>
      </c>
      <c r="E153" s="134"/>
      <c r="F153" s="83">
        <f aca="true" t="shared" si="5" ref="F153:F185">D153/B153</f>
        <v>0.10523993381136239</v>
      </c>
      <c r="G153" s="53" t="s">
        <v>305</v>
      </c>
      <c r="H153" s="10" t="s">
        <v>24</v>
      </c>
      <c r="I153" s="45"/>
      <c r="J153" s="45"/>
      <c r="K153" s="45"/>
      <c r="L153" s="45"/>
      <c r="M153" s="45"/>
      <c r="N153" s="45"/>
    </row>
    <row r="154" spans="1:14" s="27" customFormat="1" ht="54.75" customHeight="1">
      <c r="A154" s="46" t="s">
        <v>306</v>
      </c>
      <c r="B154" s="85">
        <v>120000</v>
      </c>
      <c r="C154" s="86">
        <v>0</v>
      </c>
      <c r="D154" s="133">
        <v>0</v>
      </c>
      <c r="E154" s="134"/>
      <c r="F154" s="83">
        <f t="shared" si="5"/>
        <v>0</v>
      </c>
      <c r="G154" s="53" t="s">
        <v>307</v>
      </c>
      <c r="H154" s="10" t="s">
        <v>24</v>
      </c>
      <c r="I154" s="45"/>
      <c r="J154" s="45"/>
      <c r="K154" s="45"/>
      <c r="L154" s="45"/>
      <c r="M154" s="45"/>
      <c r="N154" s="45"/>
    </row>
    <row r="155" spans="1:256" s="27" customFormat="1" ht="57.75" customHeight="1">
      <c r="A155" s="46" t="s">
        <v>308</v>
      </c>
      <c r="B155" s="85">
        <v>222576</v>
      </c>
      <c r="C155" s="86">
        <v>11700</v>
      </c>
      <c r="D155" s="133">
        <v>26302</v>
      </c>
      <c r="E155" s="134"/>
      <c r="F155" s="83">
        <f t="shared" si="5"/>
        <v>0.11817087197182086</v>
      </c>
      <c r="G155" s="53" t="s">
        <v>309</v>
      </c>
      <c r="H155" s="10" t="s">
        <v>24</v>
      </c>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c r="AM155" s="55"/>
      <c r="AN155" s="55"/>
      <c r="AO155" s="55"/>
      <c r="AP155" s="55"/>
      <c r="AQ155" s="55"/>
      <c r="AR155" s="55"/>
      <c r="AS155" s="55"/>
      <c r="AT155" s="55"/>
      <c r="AU155" s="55"/>
      <c r="AV155" s="55"/>
      <c r="AW155" s="55"/>
      <c r="AX155" s="55"/>
      <c r="AY155" s="55"/>
      <c r="AZ155" s="55"/>
      <c r="BA155" s="55"/>
      <c r="BB155" s="55"/>
      <c r="BC155" s="55"/>
      <c r="BD155" s="55"/>
      <c r="BE155" s="55"/>
      <c r="BF155" s="55"/>
      <c r="BG155" s="55"/>
      <c r="BH155" s="55"/>
      <c r="BI155" s="55"/>
      <c r="BJ155" s="55"/>
      <c r="BK155" s="55"/>
      <c r="BL155" s="55"/>
      <c r="BM155" s="55"/>
      <c r="BN155" s="55"/>
      <c r="BO155" s="55"/>
      <c r="BP155" s="55"/>
      <c r="BQ155" s="55"/>
      <c r="BR155" s="55"/>
      <c r="BS155" s="55"/>
      <c r="BT155" s="55"/>
      <c r="BU155" s="55"/>
      <c r="BV155" s="55"/>
      <c r="BW155" s="55"/>
      <c r="BX155" s="55"/>
      <c r="BY155" s="55"/>
      <c r="BZ155" s="55"/>
      <c r="CA155" s="55"/>
      <c r="CB155" s="55"/>
      <c r="CC155" s="55"/>
      <c r="CD155" s="55"/>
      <c r="CE155" s="55"/>
      <c r="CF155" s="55"/>
      <c r="CG155" s="55"/>
      <c r="CH155" s="55"/>
      <c r="CI155" s="55"/>
      <c r="CJ155" s="55"/>
      <c r="CK155" s="55"/>
      <c r="CL155" s="55"/>
      <c r="CM155" s="55"/>
      <c r="CN155" s="55"/>
      <c r="CO155" s="55"/>
      <c r="CP155" s="55"/>
      <c r="CQ155" s="55"/>
      <c r="CR155" s="55"/>
      <c r="CS155" s="55"/>
      <c r="CT155" s="55"/>
      <c r="CU155" s="55"/>
      <c r="CV155" s="55"/>
      <c r="CW155" s="55"/>
      <c r="CX155" s="55"/>
      <c r="CY155" s="55"/>
      <c r="CZ155" s="55"/>
      <c r="DA155" s="55"/>
      <c r="DB155" s="55"/>
      <c r="DC155" s="55"/>
      <c r="DD155" s="55"/>
      <c r="DE155" s="55"/>
      <c r="DF155" s="55"/>
      <c r="DG155" s="55"/>
      <c r="DH155" s="55"/>
      <c r="DI155" s="55"/>
      <c r="DJ155" s="55"/>
      <c r="DK155" s="55"/>
      <c r="DL155" s="55"/>
      <c r="DM155" s="55"/>
      <c r="DN155" s="55"/>
      <c r="DO155" s="55"/>
      <c r="DP155" s="55"/>
      <c r="DQ155" s="55"/>
      <c r="DR155" s="55"/>
      <c r="DS155" s="55"/>
      <c r="DT155" s="55"/>
      <c r="DU155" s="55"/>
      <c r="DV155" s="55"/>
      <c r="DW155" s="55"/>
      <c r="DX155" s="55"/>
      <c r="DY155" s="55"/>
      <c r="DZ155" s="55"/>
      <c r="EA155" s="55"/>
      <c r="EB155" s="55"/>
      <c r="EC155" s="55"/>
      <c r="ED155" s="55"/>
      <c r="EE155" s="55"/>
      <c r="EF155" s="55"/>
      <c r="EG155" s="55"/>
      <c r="EH155" s="55"/>
      <c r="EI155" s="55"/>
      <c r="EJ155" s="55"/>
      <c r="EK155" s="55"/>
      <c r="EL155" s="55"/>
      <c r="EM155" s="55"/>
      <c r="EN155" s="55"/>
      <c r="EO155" s="55"/>
      <c r="EP155" s="55"/>
      <c r="EQ155" s="55"/>
      <c r="ER155" s="55"/>
      <c r="ES155" s="55"/>
      <c r="ET155" s="55"/>
      <c r="EU155" s="55"/>
      <c r="EV155" s="55"/>
      <c r="EW155" s="55"/>
      <c r="EX155" s="55"/>
      <c r="EY155" s="55"/>
      <c r="EZ155" s="55"/>
      <c r="FA155" s="55"/>
      <c r="FB155" s="55"/>
      <c r="FC155" s="55"/>
      <c r="FD155" s="55"/>
      <c r="FE155" s="55"/>
      <c r="FF155" s="55"/>
      <c r="FG155" s="55"/>
      <c r="FH155" s="55"/>
      <c r="FI155" s="55"/>
      <c r="FJ155" s="55"/>
      <c r="FK155" s="55"/>
      <c r="FL155" s="55"/>
      <c r="FM155" s="55"/>
      <c r="FN155" s="55"/>
      <c r="FO155" s="55"/>
      <c r="FP155" s="55"/>
      <c r="FQ155" s="55"/>
      <c r="FR155" s="55"/>
      <c r="FS155" s="55"/>
      <c r="FT155" s="55"/>
      <c r="FU155" s="55"/>
      <c r="FV155" s="55"/>
      <c r="FW155" s="55"/>
      <c r="FX155" s="55"/>
      <c r="FY155" s="55"/>
      <c r="FZ155" s="55"/>
      <c r="GA155" s="55"/>
      <c r="GB155" s="55"/>
      <c r="GC155" s="55"/>
      <c r="GD155" s="55"/>
      <c r="GE155" s="55"/>
      <c r="GF155" s="55"/>
      <c r="GG155" s="55"/>
      <c r="GH155" s="55"/>
      <c r="GI155" s="55"/>
      <c r="GJ155" s="55"/>
      <c r="GK155" s="55"/>
      <c r="GL155" s="55"/>
      <c r="GM155" s="55"/>
      <c r="GN155" s="55"/>
      <c r="GO155" s="55"/>
      <c r="GP155" s="55"/>
      <c r="GQ155" s="55"/>
      <c r="GR155" s="55"/>
      <c r="GS155" s="55"/>
      <c r="GT155" s="55"/>
      <c r="GU155" s="55"/>
      <c r="GV155" s="55"/>
      <c r="GW155" s="55"/>
      <c r="GX155" s="55"/>
      <c r="GY155" s="55"/>
      <c r="GZ155" s="55"/>
      <c r="HA155" s="55"/>
      <c r="HB155" s="55"/>
      <c r="HC155" s="55"/>
      <c r="HD155" s="55"/>
      <c r="HE155" s="55"/>
      <c r="HF155" s="55"/>
      <c r="HG155" s="55"/>
      <c r="HH155" s="55"/>
      <c r="HI155" s="55"/>
      <c r="HJ155" s="55"/>
      <c r="HK155" s="55"/>
      <c r="HL155" s="55"/>
      <c r="HM155" s="55"/>
      <c r="HN155" s="55"/>
      <c r="HO155" s="55"/>
      <c r="HP155" s="55"/>
      <c r="HQ155" s="55"/>
      <c r="HR155" s="55"/>
      <c r="HS155" s="55"/>
      <c r="HT155" s="55"/>
      <c r="HU155" s="55"/>
      <c r="HV155" s="55"/>
      <c r="HW155" s="55"/>
      <c r="HX155" s="55"/>
      <c r="HY155" s="55"/>
      <c r="HZ155" s="55"/>
      <c r="IA155" s="55"/>
      <c r="IB155" s="55"/>
      <c r="IC155" s="55"/>
      <c r="ID155" s="55"/>
      <c r="IE155" s="55"/>
      <c r="IF155" s="55"/>
      <c r="IG155" s="55"/>
      <c r="IH155" s="55"/>
      <c r="II155" s="55"/>
      <c r="IJ155" s="55"/>
      <c r="IK155" s="55"/>
      <c r="IL155" s="55"/>
      <c r="IM155" s="55"/>
      <c r="IN155" s="55"/>
      <c r="IO155" s="55"/>
      <c r="IP155" s="55"/>
      <c r="IQ155" s="55"/>
      <c r="IR155" s="55"/>
      <c r="IS155" s="55"/>
      <c r="IT155" s="55"/>
      <c r="IU155" s="55"/>
      <c r="IV155" s="55"/>
    </row>
    <row r="156" spans="1:256" s="45" customFormat="1" ht="54.75" customHeight="1">
      <c r="A156" s="46" t="s">
        <v>310</v>
      </c>
      <c r="B156" s="85">
        <v>150150</v>
      </c>
      <c r="C156" s="86">
        <v>98500</v>
      </c>
      <c r="D156" s="133">
        <v>98500</v>
      </c>
      <c r="E156" s="134"/>
      <c r="F156" s="83">
        <f t="shared" si="5"/>
        <v>0.656010656010656</v>
      </c>
      <c r="G156" s="53" t="s">
        <v>311</v>
      </c>
      <c r="H156" s="10" t="s">
        <v>24</v>
      </c>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c r="AM156" s="55"/>
      <c r="AN156" s="55"/>
      <c r="AO156" s="55"/>
      <c r="AP156" s="55"/>
      <c r="AQ156" s="55"/>
      <c r="AR156" s="55"/>
      <c r="AS156" s="55"/>
      <c r="AT156" s="55"/>
      <c r="AU156" s="55"/>
      <c r="AV156" s="55"/>
      <c r="AW156" s="55"/>
      <c r="AX156" s="55"/>
      <c r="AY156" s="55"/>
      <c r="AZ156" s="55"/>
      <c r="BA156" s="55"/>
      <c r="BB156" s="55"/>
      <c r="BC156" s="55"/>
      <c r="BD156" s="55"/>
      <c r="BE156" s="55"/>
      <c r="BF156" s="55"/>
      <c r="BG156" s="55"/>
      <c r="BH156" s="55"/>
      <c r="BI156" s="55"/>
      <c r="BJ156" s="55"/>
      <c r="BK156" s="55"/>
      <c r="BL156" s="55"/>
      <c r="BM156" s="55"/>
      <c r="BN156" s="55"/>
      <c r="BO156" s="55"/>
      <c r="BP156" s="55"/>
      <c r="BQ156" s="55"/>
      <c r="BR156" s="55"/>
      <c r="BS156" s="55"/>
      <c r="BT156" s="55"/>
      <c r="BU156" s="55"/>
      <c r="BV156" s="55"/>
      <c r="BW156" s="55"/>
      <c r="BX156" s="55"/>
      <c r="BY156" s="55"/>
      <c r="BZ156" s="55"/>
      <c r="CA156" s="55"/>
      <c r="CB156" s="55"/>
      <c r="CC156" s="55"/>
      <c r="CD156" s="55"/>
      <c r="CE156" s="55"/>
      <c r="CF156" s="55"/>
      <c r="CG156" s="55"/>
      <c r="CH156" s="55"/>
      <c r="CI156" s="55"/>
      <c r="CJ156" s="55"/>
      <c r="CK156" s="55"/>
      <c r="CL156" s="55"/>
      <c r="CM156" s="55"/>
      <c r="CN156" s="55"/>
      <c r="CO156" s="55"/>
      <c r="CP156" s="55"/>
      <c r="CQ156" s="55"/>
      <c r="CR156" s="55"/>
      <c r="CS156" s="55"/>
      <c r="CT156" s="55"/>
      <c r="CU156" s="55"/>
      <c r="CV156" s="55"/>
      <c r="CW156" s="55"/>
      <c r="CX156" s="55"/>
      <c r="CY156" s="55"/>
      <c r="CZ156" s="55"/>
      <c r="DA156" s="55"/>
      <c r="DB156" s="55"/>
      <c r="DC156" s="55"/>
      <c r="DD156" s="55"/>
      <c r="DE156" s="55"/>
      <c r="DF156" s="55"/>
      <c r="DG156" s="55"/>
      <c r="DH156" s="55"/>
      <c r="DI156" s="55"/>
      <c r="DJ156" s="55"/>
      <c r="DK156" s="55"/>
      <c r="DL156" s="55"/>
      <c r="DM156" s="55"/>
      <c r="DN156" s="55"/>
      <c r="DO156" s="55"/>
      <c r="DP156" s="55"/>
      <c r="DQ156" s="55"/>
      <c r="DR156" s="55"/>
      <c r="DS156" s="55"/>
      <c r="DT156" s="55"/>
      <c r="DU156" s="55"/>
      <c r="DV156" s="55"/>
      <c r="DW156" s="55"/>
      <c r="DX156" s="55"/>
      <c r="DY156" s="55"/>
      <c r="DZ156" s="55"/>
      <c r="EA156" s="55"/>
      <c r="EB156" s="55"/>
      <c r="EC156" s="55"/>
      <c r="ED156" s="55"/>
      <c r="EE156" s="55"/>
      <c r="EF156" s="55"/>
      <c r="EG156" s="55"/>
      <c r="EH156" s="55"/>
      <c r="EI156" s="55"/>
      <c r="EJ156" s="55"/>
      <c r="EK156" s="55"/>
      <c r="EL156" s="55"/>
      <c r="EM156" s="55"/>
      <c r="EN156" s="55"/>
      <c r="EO156" s="55"/>
      <c r="EP156" s="55"/>
      <c r="EQ156" s="55"/>
      <c r="ER156" s="55"/>
      <c r="ES156" s="55"/>
      <c r="ET156" s="55"/>
      <c r="EU156" s="55"/>
      <c r="EV156" s="55"/>
      <c r="EW156" s="55"/>
      <c r="EX156" s="55"/>
      <c r="EY156" s="55"/>
      <c r="EZ156" s="55"/>
      <c r="FA156" s="55"/>
      <c r="FB156" s="55"/>
      <c r="FC156" s="55"/>
      <c r="FD156" s="55"/>
      <c r="FE156" s="55"/>
      <c r="FF156" s="55"/>
      <c r="FG156" s="55"/>
      <c r="FH156" s="55"/>
      <c r="FI156" s="55"/>
      <c r="FJ156" s="55"/>
      <c r="FK156" s="55"/>
      <c r="FL156" s="55"/>
      <c r="FM156" s="55"/>
      <c r="FN156" s="55"/>
      <c r="FO156" s="55"/>
      <c r="FP156" s="55"/>
      <c r="FQ156" s="55"/>
      <c r="FR156" s="55"/>
      <c r="FS156" s="55"/>
      <c r="FT156" s="55"/>
      <c r="FU156" s="55"/>
      <c r="FV156" s="55"/>
      <c r="FW156" s="55"/>
      <c r="FX156" s="55"/>
      <c r="FY156" s="55"/>
      <c r="FZ156" s="55"/>
      <c r="GA156" s="55"/>
      <c r="GB156" s="55"/>
      <c r="GC156" s="55"/>
      <c r="GD156" s="55"/>
      <c r="GE156" s="55"/>
      <c r="GF156" s="55"/>
      <c r="GG156" s="55"/>
      <c r="GH156" s="55"/>
      <c r="GI156" s="55"/>
      <c r="GJ156" s="55"/>
      <c r="GK156" s="55"/>
      <c r="GL156" s="55"/>
      <c r="GM156" s="55"/>
      <c r="GN156" s="55"/>
      <c r="GO156" s="55"/>
      <c r="GP156" s="55"/>
      <c r="GQ156" s="55"/>
      <c r="GR156" s="55"/>
      <c r="GS156" s="55"/>
      <c r="GT156" s="55"/>
      <c r="GU156" s="55"/>
      <c r="GV156" s="55"/>
      <c r="GW156" s="55"/>
      <c r="GX156" s="55"/>
      <c r="GY156" s="55"/>
      <c r="GZ156" s="55"/>
      <c r="HA156" s="55"/>
      <c r="HB156" s="55"/>
      <c r="HC156" s="55"/>
      <c r="HD156" s="55"/>
      <c r="HE156" s="55"/>
      <c r="HF156" s="55"/>
      <c r="HG156" s="55"/>
      <c r="HH156" s="55"/>
      <c r="HI156" s="55"/>
      <c r="HJ156" s="55"/>
      <c r="HK156" s="55"/>
      <c r="HL156" s="55"/>
      <c r="HM156" s="55"/>
      <c r="HN156" s="55"/>
      <c r="HO156" s="55"/>
      <c r="HP156" s="55"/>
      <c r="HQ156" s="55"/>
      <c r="HR156" s="55"/>
      <c r="HS156" s="55"/>
      <c r="HT156" s="55"/>
      <c r="HU156" s="55"/>
      <c r="HV156" s="55"/>
      <c r="HW156" s="55"/>
      <c r="HX156" s="55"/>
      <c r="HY156" s="55"/>
      <c r="HZ156" s="55"/>
      <c r="IA156" s="55"/>
      <c r="IB156" s="55"/>
      <c r="IC156" s="55"/>
      <c r="ID156" s="55"/>
      <c r="IE156" s="55"/>
      <c r="IF156" s="55"/>
      <c r="IG156" s="55"/>
      <c r="IH156" s="55"/>
      <c r="II156" s="55"/>
      <c r="IJ156" s="55"/>
      <c r="IK156" s="55"/>
      <c r="IL156" s="55"/>
      <c r="IM156" s="55"/>
      <c r="IN156" s="55"/>
      <c r="IO156" s="55"/>
      <c r="IP156" s="55"/>
      <c r="IQ156" s="55"/>
      <c r="IR156" s="55"/>
      <c r="IS156" s="55"/>
      <c r="IT156" s="55"/>
      <c r="IU156" s="55"/>
      <c r="IV156" s="55"/>
    </row>
    <row r="157" spans="1:256" s="45" customFormat="1" ht="51" customHeight="1">
      <c r="A157" s="46" t="s">
        <v>312</v>
      </c>
      <c r="B157" s="85">
        <v>115200</v>
      </c>
      <c r="C157" s="86">
        <v>42826</v>
      </c>
      <c r="D157" s="133">
        <v>42826</v>
      </c>
      <c r="E157" s="134"/>
      <c r="F157" s="83">
        <f t="shared" si="5"/>
        <v>0.3717534722222222</v>
      </c>
      <c r="G157" s="53" t="s">
        <v>313</v>
      </c>
      <c r="H157" s="10" t="s">
        <v>24</v>
      </c>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c r="AM157" s="55"/>
      <c r="AN157" s="55"/>
      <c r="AO157" s="55"/>
      <c r="AP157" s="55"/>
      <c r="AQ157" s="55"/>
      <c r="AR157" s="55"/>
      <c r="AS157" s="55"/>
      <c r="AT157" s="55"/>
      <c r="AU157" s="55"/>
      <c r="AV157" s="55"/>
      <c r="AW157" s="55"/>
      <c r="AX157" s="55"/>
      <c r="AY157" s="55"/>
      <c r="AZ157" s="55"/>
      <c r="BA157" s="55"/>
      <c r="BB157" s="55"/>
      <c r="BC157" s="55"/>
      <c r="BD157" s="55"/>
      <c r="BE157" s="55"/>
      <c r="BF157" s="55"/>
      <c r="BG157" s="55"/>
      <c r="BH157" s="55"/>
      <c r="BI157" s="55"/>
      <c r="BJ157" s="55"/>
      <c r="BK157" s="55"/>
      <c r="BL157" s="55"/>
      <c r="BM157" s="55"/>
      <c r="BN157" s="55"/>
      <c r="BO157" s="55"/>
      <c r="BP157" s="55"/>
      <c r="BQ157" s="55"/>
      <c r="BR157" s="55"/>
      <c r="BS157" s="55"/>
      <c r="BT157" s="55"/>
      <c r="BU157" s="55"/>
      <c r="BV157" s="55"/>
      <c r="BW157" s="55"/>
      <c r="BX157" s="55"/>
      <c r="BY157" s="55"/>
      <c r="BZ157" s="55"/>
      <c r="CA157" s="55"/>
      <c r="CB157" s="55"/>
      <c r="CC157" s="55"/>
      <c r="CD157" s="55"/>
      <c r="CE157" s="55"/>
      <c r="CF157" s="55"/>
      <c r="CG157" s="55"/>
      <c r="CH157" s="55"/>
      <c r="CI157" s="55"/>
      <c r="CJ157" s="55"/>
      <c r="CK157" s="55"/>
      <c r="CL157" s="55"/>
      <c r="CM157" s="55"/>
      <c r="CN157" s="55"/>
      <c r="CO157" s="55"/>
      <c r="CP157" s="55"/>
      <c r="CQ157" s="55"/>
      <c r="CR157" s="55"/>
      <c r="CS157" s="55"/>
      <c r="CT157" s="55"/>
      <c r="CU157" s="55"/>
      <c r="CV157" s="55"/>
      <c r="CW157" s="55"/>
      <c r="CX157" s="55"/>
      <c r="CY157" s="55"/>
      <c r="CZ157" s="55"/>
      <c r="DA157" s="55"/>
      <c r="DB157" s="55"/>
      <c r="DC157" s="55"/>
      <c r="DD157" s="55"/>
      <c r="DE157" s="55"/>
      <c r="DF157" s="55"/>
      <c r="DG157" s="55"/>
      <c r="DH157" s="55"/>
      <c r="DI157" s="55"/>
      <c r="DJ157" s="55"/>
      <c r="DK157" s="55"/>
      <c r="DL157" s="55"/>
      <c r="DM157" s="55"/>
      <c r="DN157" s="55"/>
      <c r="DO157" s="55"/>
      <c r="DP157" s="55"/>
      <c r="DQ157" s="55"/>
      <c r="DR157" s="55"/>
      <c r="DS157" s="55"/>
      <c r="DT157" s="55"/>
      <c r="DU157" s="55"/>
      <c r="DV157" s="55"/>
      <c r="DW157" s="55"/>
      <c r="DX157" s="55"/>
      <c r="DY157" s="55"/>
      <c r="DZ157" s="55"/>
      <c r="EA157" s="55"/>
      <c r="EB157" s="55"/>
      <c r="EC157" s="55"/>
      <c r="ED157" s="55"/>
      <c r="EE157" s="55"/>
      <c r="EF157" s="55"/>
      <c r="EG157" s="55"/>
      <c r="EH157" s="55"/>
      <c r="EI157" s="55"/>
      <c r="EJ157" s="55"/>
      <c r="EK157" s="55"/>
      <c r="EL157" s="55"/>
      <c r="EM157" s="55"/>
      <c r="EN157" s="55"/>
      <c r="EO157" s="55"/>
      <c r="EP157" s="55"/>
      <c r="EQ157" s="55"/>
      <c r="ER157" s="55"/>
      <c r="ES157" s="55"/>
      <c r="ET157" s="55"/>
      <c r="EU157" s="55"/>
      <c r="EV157" s="55"/>
      <c r="EW157" s="55"/>
      <c r="EX157" s="55"/>
      <c r="EY157" s="55"/>
      <c r="EZ157" s="55"/>
      <c r="FA157" s="55"/>
      <c r="FB157" s="55"/>
      <c r="FC157" s="55"/>
      <c r="FD157" s="55"/>
      <c r="FE157" s="55"/>
      <c r="FF157" s="55"/>
      <c r="FG157" s="55"/>
      <c r="FH157" s="55"/>
      <c r="FI157" s="55"/>
      <c r="FJ157" s="55"/>
      <c r="FK157" s="55"/>
      <c r="FL157" s="55"/>
      <c r="FM157" s="55"/>
      <c r="FN157" s="55"/>
      <c r="FO157" s="55"/>
      <c r="FP157" s="55"/>
      <c r="FQ157" s="55"/>
      <c r="FR157" s="55"/>
      <c r="FS157" s="55"/>
      <c r="FT157" s="55"/>
      <c r="FU157" s="55"/>
      <c r="FV157" s="55"/>
      <c r="FW157" s="55"/>
      <c r="FX157" s="55"/>
      <c r="FY157" s="55"/>
      <c r="FZ157" s="55"/>
      <c r="GA157" s="55"/>
      <c r="GB157" s="55"/>
      <c r="GC157" s="55"/>
      <c r="GD157" s="55"/>
      <c r="GE157" s="55"/>
      <c r="GF157" s="55"/>
      <c r="GG157" s="55"/>
      <c r="GH157" s="55"/>
      <c r="GI157" s="55"/>
      <c r="GJ157" s="55"/>
      <c r="GK157" s="55"/>
      <c r="GL157" s="55"/>
      <c r="GM157" s="55"/>
      <c r="GN157" s="55"/>
      <c r="GO157" s="55"/>
      <c r="GP157" s="55"/>
      <c r="GQ157" s="55"/>
      <c r="GR157" s="55"/>
      <c r="GS157" s="55"/>
      <c r="GT157" s="55"/>
      <c r="GU157" s="55"/>
      <c r="GV157" s="55"/>
      <c r="GW157" s="55"/>
      <c r="GX157" s="55"/>
      <c r="GY157" s="55"/>
      <c r="GZ157" s="55"/>
      <c r="HA157" s="55"/>
      <c r="HB157" s="55"/>
      <c r="HC157" s="55"/>
      <c r="HD157" s="55"/>
      <c r="HE157" s="55"/>
      <c r="HF157" s="55"/>
      <c r="HG157" s="55"/>
      <c r="HH157" s="55"/>
      <c r="HI157" s="55"/>
      <c r="HJ157" s="55"/>
      <c r="HK157" s="55"/>
      <c r="HL157" s="55"/>
      <c r="HM157" s="55"/>
      <c r="HN157" s="55"/>
      <c r="HO157" s="55"/>
      <c r="HP157" s="55"/>
      <c r="HQ157" s="55"/>
      <c r="HR157" s="55"/>
      <c r="HS157" s="55"/>
      <c r="HT157" s="55"/>
      <c r="HU157" s="55"/>
      <c r="HV157" s="55"/>
      <c r="HW157" s="55"/>
      <c r="HX157" s="55"/>
      <c r="HY157" s="55"/>
      <c r="HZ157" s="55"/>
      <c r="IA157" s="55"/>
      <c r="IB157" s="55"/>
      <c r="IC157" s="55"/>
      <c r="ID157" s="55"/>
      <c r="IE157" s="55"/>
      <c r="IF157" s="55"/>
      <c r="IG157" s="55"/>
      <c r="IH157" s="55"/>
      <c r="II157" s="55"/>
      <c r="IJ157" s="55"/>
      <c r="IK157" s="55"/>
      <c r="IL157" s="55"/>
      <c r="IM157" s="55"/>
      <c r="IN157" s="55"/>
      <c r="IO157" s="55"/>
      <c r="IP157" s="55"/>
      <c r="IQ157" s="55"/>
      <c r="IR157" s="55"/>
      <c r="IS157" s="55"/>
      <c r="IT157" s="55"/>
      <c r="IU157" s="55"/>
      <c r="IV157" s="55"/>
    </row>
    <row r="158" spans="1:14" s="27" customFormat="1" ht="45.75" customHeight="1">
      <c r="A158" s="46" t="s">
        <v>314</v>
      </c>
      <c r="B158" s="85">
        <v>298900</v>
      </c>
      <c r="C158" s="86">
        <v>5000</v>
      </c>
      <c r="D158" s="133">
        <v>168858</v>
      </c>
      <c r="E158" s="134"/>
      <c r="F158" s="83">
        <f t="shared" si="5"/>
        <v>0.5649314151890265</v>
      </c>
      <c r="G158" s="53" t="s">
        <v>315</v>
      </c>
      <c r="H158" s="10" t="s">
        <v>24</v>
      </c>
      <c r="I158" s="45"/>
      <c r="J158" s="45"/>
      <c r="K158" s="45"/>
      <c r="L158" s="45"/>
      <c r="M158" s="45"/>
      <c r="N158" s="45"/>
    </row>
    <row r="159" spans="1:14" s="27" customFormat="1" ht="65.25" customHeight="1">
      <c r="A159" s="46" t="s">
        <v>316</v>
      </c>
      <c r="B159" s="85">
        <v>70000</v>
      </c>
      <c r="C159" s="86">
        <v>0</v>
      </c>
      <c r="D159" s="133">
        <v>60500</v>
      </c>
      <c r="E159" s="134"/>
      <c r="F159" s="83">
        <f t="shared" si="5"/>
        <v>0.8642857142857143</v>
      </c>
      <c r="G159" s="53" t="s">
        <v>317</v>
      </c>
      <c r="H159" s="10" t="s">
        <v>25</v>
      </c>
      <c r="I159" s="45"/>
      <c r="J159" s="45"/>
      <c r="K159" s="45"/>
      <c r="L159" s="45"/>
      <c r="M159" s="45"/>
      <c r="N159" s="45"/>
    </row>
    <row r="160" spans="1:14" s="27" customFormat="1" ht="61.5" customHeight="1">
      <c r="A160" s="46" t="s">
        <v>318</v>
      </c>
      <c r="B160" s="50">
        <v>350000</v>
      </c>
      <c r="C160" s="86">
        <v>0</v>
      </c>
      <c r="D160" s="133">
        <v>0</v>
      </c>
      <c r="E160" s="134"/>
      <c r="F160" s="83">
        <f t="shared" si="5"/>
        <v>0</v>
      </c>
      <c r="G160" s="53" t="s">
        <v>319</v>
      </c>
      <c r="H160" s="10" t="s">
        <v>10</v>
      </c>
      <c r="I160" s="45"/>
      <c r="J160" s="45"/>
      <c r="K160" s="45"/>
      <c r="L160" s="45"/>
      <c r="M160" s="45"/>
      <c r="N160" s="45"/>
    </row>
    <row r="161" spans="1:14" s="27" customFormat="1" ht="60" customHeight="1">
      <c r="A161" s="46" t="s">
        <v>320</v>
      </c>
      <c r="B161" s="50">
        <v>218904</v>
      </c>
      <c r="C161" s="86">
        <v>192656</v>
      </c>
      <c r="D161" s="133">
        <v>192656</v>
      </c>
      <c r="E161" s="134"/>
      <c r="F161" s="83">
        <f t="shared" si="5"/>
        <v>0.8800935569930197</v>
      </c>
      <c r="G161" s="53" t="s">
        <v>317</v>
      </c>
      <c r="H161" s="10" t="s">
        <v>26</v>
      </c>
      <c r="I161" s="45"/>
      <c r="J161" s="45"/>
      <c r="K161" s="45"/>
      <c r="L161" s="45"/>
      <c r="M161" s="45"/>
      <c r="N161" s="45"/>
    </row>
    <row r="162" spans="1:14" s="27" customFormat="1" ht="57" customHeight="1">
      <c r="A162" s="46" t="s">
        <v>321</v>
      </c>
      <c r="B162" s="50">
        <v>91000</v>
      </c>
      <c r="C162" s="86">
        <v>0</v>
      </c>
      <c r="D162" s="133">
        <v>0</v>
      </c>
      <c r="E162" s="134"/>
      <c r="F162" s="83">
        <f t="shared" si="5"/>
        <v>0</v>
      </c>
      <c r="G162" s="53" t="s">
        <v>322</v>
      </c>
      <c r="H162" s="10" t="s">
        <v>27</v>
      </c>
      <c r="I162" s="45"/>
      <c r="J162" s="45"/>
      <c r="K162" s="45"/>
      <c r="L162" s="45"/>
      <c r="M162" s="45"/>
      <c r="N162" s="45"/>
    </row>
    <row r="163" spans="1:14" s="27" customFormat="1" ht="75.75" customHeight="1">
      <c r="A163" s="46" t="s">
        <v>323</v>
      </c>
      <c r="B163" s="85">
        <v>32000</v>
      </c>
      <c r="C163" s="86">
        <v>24740</v>
      </c>
      <c r="D163" s="133">
        <v>24740</v>
      </c>
      <c r="E163" s="134"/>
      <c r="F163" s="83">
        <f t="shared" si="5"/>
        <v>0.773125</v>
      </c>
      <c r="G163" s="53" t="s">
        <v>317</v>
      </c>
      <c r="H163" s="10" t="s">
        <v>27</v>
      </c>
      <c r="I163" s="45"/>
      <c r="J163" s="45"/>
      <c r="K163" s="45"/>
      <c r="L163" s="45"/>
      <c r="M163" s="45"/>
      <c r="N163" s="45"/>
    </row>
    <row r="164" spans="1:14" s="27" customFormat="1" ht="72.75" customHeight="1">
      <c r="A164" s="46" t="s">
        <v>324</v>
      </c>
      <c r="B164" s="51">
        <v>428400</v>
      </c>
      <c r="C164" s="86">
        <v>0</v>
      </c>
      <c r="D164" s="133">
        <v>0</v>
      </c>
      <c r="E164" s="134"/>
      <c r="F164" s="83">
        <f t="shared" si="5"/>
        <v>0</v>
      </c>
      <c r="G164" s="53" t="s">
        <v>325</v>
      </c>
      <c r="H164" s="10" t="s">
        <v>28</v>
      </c>
      <c r="I164" s="45"/>
      <c r="J164" s="45"/>
      <c r="K164" s="45"/>
      <c r="L164" s="45"/>
      <c r="M164" s="45"/>
      <c r="N164" s="45"/>
    </row>
    <row r="165" spans="1:14" s="27" customFormat="1" ht="65.25" customHeight="1">
      <c r="A165" s="46" t="s">
        <v>326</v>
      </c>
      <c r="B165" s="50">
        <v>243200</v>
      </c>
      <c r="C165" s="86">
        <v>64561</v>
      </c>
      <c r="D165" s="133">
        <v>98975</v>
      </c>
      <c r="E165" s="134"/>
      <c r="F165" s="83">
        <f t="shared" si="5"/>
        <v>0.4069695723684211</v>
      </c>
      <c r="G165" s="53" t="s">
        <v>327</v>
      </c>
      <c r="H165" s="10" t="s">
        <v>3</v>
      </c>
      <c r="I165" s="45"/>
      <c r="J165" s="45"/>
      <c r="K165" s="45"/>
      <c r="L165" s="45"/>
      <c r="M165" s="45"/>
      <c r="N165" s="45"/>
    </row>
    <row r="166" spans="1:14" s="27" customFormat="1" ht="57" customHeight="1">
      <c r="A166" s="46" t="s">
        <v>328</v>
      </c>
      <c r="B166" s="50">
        <v>131600</v>
      </c>
      <c r="C166" s="86">
        <v>0</v>
      </c>
      <c r="D166" s="133">
        <v>0</v>
      </c>
      <c r="E166" s="134"/>
      <c r="F166" s="83">
        <f t="shared" si="5"/>
        <v>0</v>
      </c>
      <c r="G166" s="53" t="s">
        <v>319</v>
      </c>
      <c r="H166" s="10" t="s">
        <v>29</v>
      </c>
      <c r="I166" s="45"/>
      <c r="J166" s="45"/>
      <c r="K166" s="45"/>
      <c r="L166" s="45"/>
      <c r="M166" s="45"/>
      <c r="N166" s="45"/>
    </row>
    <row r="167" spans="1:14" s="27" customFormat="1" ht="60" customHeight="1">
      <c r="A167" s="46" t="s">
        <v>329</v>
      </c>
      <c r="B167" s="85">
        <v>278000</v>
      </c>
      <c r="C167" s="86">
        <v>0</v>
      </c>
      <c r="D167" s="133">
        <v>35600</v>
      </c>
      <c r="E167" s="134"/>
      <c r="F167" s="83">
        <f t="shared" si="5"/>
        <v>0.12805755395683452</v>
      </c>
      <c r="G167" s="53" t="s">
        <v>319</v>
      </c>
      <c r="H167" s="10" t="s">
        <v>4</v>
      </c>
      <c r="I167" s="45"/>
      <c r="J167" s="45"/>
      <c r="K167" s="45"/>
      <c r="L167" s="45"/>
      <c r="M167" s="45"/>
      <c r="N167" s="45"/>
    </row>
    <row r="168" spans="1:14" s="27" customFormat="1" ht="54" customHeight="1">
      <c r="A168" s="46" t="s">
        <v>330</v>
      </c>
      <c r="B168" s="13">
        <v>105500</v>
      </c>
      <c r="C168" s="86">
        <v>0</v>
      </c>
      <c r="D168" s="133">
        <v>0</v>
      </c>
      <c r="E168" s="134"/>
      <c r="F168" s="83">
        <f t="shared" si="5"/>
        <v>0</v>
      </c>
      <c r="G168" s="53" t="s">
        <v>331</v>
      </c>
      <c r="H168" s="10" t="s">
        <v>15</v>
      </c>
      <c r="I168" s="45"/>
      <c r="J168" s="45"/>
      <c r="K168" s="45"/>
      <c r="L168" s="45"/>
      <c r="M168" s="45"/>
      <c r="N168" s="45"/>
    </row>
    <row r="169" spans="1:256" s="45" customFormat="1" ht="56.25" customHeight="1">
      <c r="A169" s="46" t="s">
        <v>332</v>
      </c>
      <c r="B169" s="13">
        <v>75900</v>
      </c>
      <c r="C169" s="86">
        <v>61588</v>
      </c>
      <c r="D169" s="133">
        <v>61588</v>
      </c>
      <c r="E169" s="134"/>
      <c r="F169" s="83">
        <f t="shared" si="5"/>
        <v>0.8114361001317523</v>
      </c>
      <c r="G169" s="53" t="s">
        <v>317</v>
      </c>
      <c r="H169" s="10" t="s">
        <v>15</v>
      </c>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c r="AM169" s="55"/>
      <c r="AN169" s="55"/>
      <c r="AO169" s="55"/>
      <c r="AP169" s="55"/>
      <c r="AQ169" s="55"/>
      <c r="AR169" s="55"/>
      <c r="AS169" s="55"/>
      <c r="AT169" s="55"/>
      <c r="AU169" s="55"/>
      <c r="AV169" s="55"/>
      <c r="AW169" s="55"/>
      <c r="AX169" s="55"/>
      <c r="AY169" s="55"/>
      <c r="AZ169" s="55"/>
      <c r="BA169" s="55"/>
      <c r="BB169" s="55"/>
      <c r="BC169" s="55"/>
      <c r="BD169" s="55"/>
      <c r="BE169" s="55"/>
      <c r="BF169" s="55"/>
      <c r="BG169" s="55"/>
      <c r="BH169" s="55"/>
      <c r="BI169" s="55"/>
      <c r="BJ169" s="55"/>
      <c r="BK169" s="55"/>
      <c r="BL169" s="55"/>
      <c r="BM169" s="55"/>
      <c r="BN169" s="55"/>
      <c r="BO169" s="55"/>
      <c r="BP169" s="55"/>
      <c r="BQ169" s="55"/>
      <c r="BR169" s="55"/>
      <c r="BS169" s="55"/>
      <c r="BT169" s="55"/>
      <c r="BU169" s="55"/>
      <c r="BV169" s="55"/>
      <c r="BW169" s="55"/>
      <c r="BX169" s="55"/>
      <c r="BY169" s="55"/>
      <c r="BZ169" s="55"/>
      <c r="CA169" s="55"/>
      <c r="CB169" s="55"/>
      <c r="CC169" s="55"/>
      <c r="CD169" s="55"/>
      <c r="CE169" s="55"/>
      <c r="CF169" s="55"/>
      <c r="CG169" s="55"/>
      <c r="CH169" s="55"/>
      <c r="CI169" s="55"/>
      <c r="CJ169" s="55"/>
      <c r="CK169" s="55"/>
      <c r="CL169" s="55"/>
      <c r="CM169" s="55"/>
      <c r="CN169" s="55"/>
      <c r="CO169" s="55"/>
      <c r="CP169" s="55"/>
      <c r="CQ169" s="55"/>
      <c r="CR169" s="55"/>
      <c r="CS169" s="55"/>
      <c r="CT169" s="55"/>
      <c r="CU169" s="55"/>
      <c r="CV169" s="55"/>
      <c r="CW169" s="55"/>
      <c r="CX169" s="55"/>
      <c r="CY169" s="55"/>
      <c r="CZ169" s="55"/>
      <c r="DA169" s="55"/>
      <c r="DB169" s="55"/>
      <c r="DC169" s="55"/>
      <c r="DD169" s="55"/>
      <c r="DE169" s="55"/>
      <c r="DF169" s="55"/>
      <c r="DG169" s="55"/>
      <c r="DH169" s="55"/>
      <c r="DI169" s="55"/>
      <c r="DJ169" s="55"/>
      <c r="DK169" s="55"/>
      <c r="DL169" s="55"/>
      <c r="DM169" s="55"/>
      <c r="DN169" s="55"/>
      <c r="DO169" s="55"/>
      <c r="DP169" s="55"/>
      <c r="DQ169" s="55"/>
      <c r="DR169" s="55"/>
      <c r="DS169" s="55"/>
      <c r="DT169" s="55"/>
      <c r="DU169" s="55"/>
      <c r="DV169" s="55"/>
      <c r="DW169" s="55"/>
      <c r="DX169" s="55"/>
      <c r="DY169" s="55"/>
      <c r="DZ169" s="55"/>
      <c r="EA169" s="55"/>
      <c r="EB169" s="55"/>
      <c r="EC169" s="55"/>
      <c r="ED169" s="55"/>
      <c r="EE169" s="55"/>
      <c r="EF169" s="55"/>
      <c r="EG169" s="55"/>
      <c r="EH169" s="55"/>
      <c r="EI169" s="55"/>
      <c r="EJ169" s="55"/>
      <c r="EK169" s="55"/>
      <c r="EL169" s="55"/>
      <c r="EM169" s="55"/>
      <c r="EN169" s="55"/>
      <c r="EO169" s="55"/>
      <c r="EP169" s="55"/>
      <c r="EQ169" s="55"/>
      <c r="ER169" s="55"/>
      <c r="ES169" s="55"/>
      <c r="ET169" s="55"/>
      <c r="EU169" s="55"/>
      <c r="EV169" s="55"/>
      <c r="EW169" s="55"/>
      <c r="EX169" s="55"/>
      <c r="EY169" s="55"/>
      <c r="EZ169" s="55"/>
      <c r="FA169" s="55"/>
      <c r="FB169" s="55"/>
      <c r="FC169" s="55"/>
      <c r="FD169" s="55"/>
      <c r="FE169" s="55"/>
      <c r="FF169" s="55"/>
      <c r="FG169" s="55"/>
      <c r="FH169" s="55"/>
      <c r="FI169" s="55"/>
      <c r="FJ169" s="55"/>
      <c r="FK169" s="55"/>
      <c r="FL169" s="55"/>
      <c r="FM169" s="55"/>
      <c r="FN169" s="55"/>
      <c r="FO169" s="55"/>
      <c r="FP169" s="55"/>
      <c r="FQ169" s="55"/>
      <c r="FR169" s="55"/>
      <c r="FS169" s="55"/>
      <c r="FT169" s="55"/>
      <c r="FU169" s="55"/>
      <c r="FV169" s="55"/>
      <c r="FW169" s="55"/>
      <c r="FX169" s="55"/>
      <c r="FY169" s="55"/>
      <c r="FZ169" s="55"/>
      <c r="GA169" s="55"/>
      <c r="GB169" s="55"/>
      <c r="GC169" s="55"/>
      <c r="GD169" s="55"/>
      <c r="GE169" s="55"/>
      <c r="GF169" s="55"/>
      <c r="GG169" s="55"/>
      <c r="GH169" s="55"/>
      <c r="GI169" s="55"/>
      <c r="GJ169" s="55"/>
      <c r="GK169" s="55"/>
      <c r="GL169" s="55"/>
      <c r="GM169" s="55"/>
      <c r="GN169" s="55"/>
      <c r="GO169" s="55"/>
      <c r="GP169" s="55"/>
      <c r="GQ169" s="55"/>
      <c r="GR169" s="55"/>
      <c r="GS169" s="55"/>
      <c r="GT169" s="55"/>
      <c r="GU169" s="55"/>
      <c r="GV169" s="55"/>
      <c r="GW169" s="55"/>
      <c r="GX169" s="55"/>
      <c r="GY169" s="55"/>
      <c r="GZ169" s="55"/>
      <c r="HA169" s="55"/>
      <c r="HB169" s="55"/>
      <c r="HC169" s="55"/>
      <c r="HD169" s="55"/>
      <c r="HE169" s="55"/>
      <c r="HF169" s="55"/>
      <c r="HG169" s="55"/>
      <c r="HH169" s="55"/>
      <c r="HI169" s="55"/>
      <c r="HJ169" s="55"/>
      <c r="HK169" s="55"/>
      <c r="HL169" s="55"/>
      <c r="HM169" s="55"/>
      <c r="HN169" s="55"/>
      <c r="HO169" s="55"/>
      <c r="HP169" s="55"/>
      <c r="HQ169" s="55"/>
      <c r="HR169" s="55"/>
      <c r="HS169" s="55"/>
      <c r="HT169" s="55"/>
      <c r="HU169" s="55"/>
      <c r="HV169" s="55"/>
      <c r="HW169" s="55"/>
      <c r="HX169" s="55"/>
      <c r="HY169" s="55"/>
      <c r="HZ169" s="55"/>
      <c r="IA169" s="55"/>
      <c r="IB169" s="55"/>
      <c r="IC169" s="55"/>
      <c r="ID169" s="55"/>
      <c r="IE169" s="55"/>
      <c r="IF169" s="55"/>
      <c r="IG169" s="55"/>
      <c r="IH169" s="55"/>
      <c r="II169" s="55"/>
      <c r="IJ169" s="55"/>
      <c r="IK169" s="55"/>
      <c r="IL169" s="55"/>
      <c r="IM169" s="55"/>
      <c r="IN169" s="55"/>
      <c r="IO169" s="55"/>
      <c r="IP169" s="55"/>
      <c r="IQ169" s="55"/>
      <c r="IR169" s="55"/>
      <c r="IS169" s="55"/>
      <c r="IT169" s="55"/>
      <c r="IU169" s="55"/>
      <c r="IV169" s="55"/>
    </row>
    <row r="170" spans="1:14" s="27" customFormat="1" ht="52.5" customHeight="1">
      <c r="A170" s="46" t="s">
        <v>333</v>
      </c>
      <c r="B170" s="50">
        <v>229600</v>
      </c>
      <c r="C170" s="86">
        <v>107600</v>
      </c>
      <c r="D170" s="133">
        <v>139700</v>
      </c>
      <c r="E170" s="134"/>
      <c r="F170" s="83">
        <f t="shared" si="5"/>
        <v>0.6084494773519163</v>
      </c>
      <c r="G170" s="53" t="s">
        <v>334</v>
      </c>
      <c r="H170" s="10" t="s">
        <v>6</v>
      </c>
      <c r="I170" s="45"/>
      <c r="J170" s="45"/>
      <c r="K170" s="45"/>
      <c r="L170" s="45"/>
      <c r="M170" s="45"/>
      <c r="N170" s="45"/>
    </row>
    <row r="171" spans="1:14" s="27" customFormat="1" ht="54.75" customHeight="1">
      <c r="A171" s="46" t="s">
        <v>335</v>
      </c>
      <c r="B171" s="85">
        <v>60400</v>
      </c>
      <c r="C171" s="86">
        <v>0</v>
      </c>
      <c r="D171" s="133">
        <v>58508</v>
      </c>
      <c r="E171" s="134"/>
      <c r="F171" s="83">
        <f t="shared" si="5"/>
        <v>0.9686754966887418</v>
      </c>
      <c r="G171" s="53" t="s">
        <v>317</v>
      </c>
      <c r="H171" s="10" t="s">
        <v>6</v>
      </c>
      <c r="I171" s="45"/>
      <c r="J171" s="45"/>
      <c r="K171" s="45"/>
      <c r="L171" s="45"/>
      <c r="M171" s="45"/>
      <c r="N171" s="45"/>
    </row>
    <row r="172" spans="1:14" s="27" customFormat="1" ht="71.25" customHeight="1">
      <c r="A172" s="46" t="s">
        <v>336</v>
      </c>
      <c r="B172" s="85">
        <v>652000</v>
      </c>
      <c r="C172" s="86">
        <v>117836</v>
      </c>
      <c r="D172" s="133">
        <v>236554</v>
      </c>
      <c r="E172" s="134"/>
      <c r="F172" s="83">
        <f t="shared" si="5"/>
        <v>0.3628128834355828</v>
      </c>
      <c r="G172" s="53" t="s">
        <v>325</v>
      </c>
      <c r="H172" s="10" t="s">
        <v>16</v>
      </c>
      <c r="I172" s="45"/>
      <c r="J172" s="45"/>
      <c r="K172" s="45"/>
      <c r="L172" s="45"/>
      <c r="M172" s="45"/>
      <c r="N172" s="45"/>
    </row>
    <row r="173" spans="1:14" s="27" customFormat="1" ht="66" customHeight="1">
      <c r="A173" s="46" t="s">
        <v>337</v>
      </c>
      <c r="B173" s="85">
        <v>40420</v>
      </c>
      <c r="C173" s="48">
        <v>0</v>
      </c>
      <c r="D173" s="138">
        <v>0</v>
      </c>
      <c r="E173" s="138"/>
      <c r="F173" s="118">
        <f t="shared" si="5"/>
        <v>0</v>
      </c>
      <c r="G173" s="39" t="s">
        <v>338</v>
      </c>
      <c r="H173" s="10" t="s">
        <v>7</v>
      </c>
      <c r="I173" s="45"/>
      <c r="J173" s="45"/>
      <c r="K173" s="45"/>
      <c r="L173" s="45"/>
      <c r="M173" s="45"/>
      <c r="N173" s="45"/>
    </row>
    <row r="174" spans="1:14" s="27" customFormat="1" ht="69.75" customHeight="1">
      <c r="A174" s="46" t="s">
        <v>339</v>
      </c>
      <c r="B174" s="85">
        <v>510470</v>
      </c>
      <c r="C174" s="86">
        <v>0</v>
      </c>
      <c r="D174" s="133">
        <v>0</v>
      </c>
      <c r="E174" s="134"/>
      <c r="F174" s="83">
        <f t="shared" si="5"/>
        <v>0</v>
      </c>
      <c r="G174" s="53" t="s">
        <v>340</v>
      </c>
      <c r="H174" s="10" t="s">
        <v>31</v>
      </c>
      <c r="I174" s="45"/>
      <c r="J174" s="45"/>
      <c r="K174" s="45"/>
      <c r="L174" s="45"/>
      <c r="M174" s="45"/>
      <c r="N174" s="45"/>
    </row>
    <row r="175" spans="1:14" s="27" customFormat="1" ht="69.75" customHeight="1">
      <c r="A175" s="46" t="s">
        <v>341</v>
      </c>
      <c r="B175" s="85">
        <v>125000</v>
      </c>
      <c r="C175" s="86">
        <v>0</v>
      </c>
      <c r="D175" s="133">
        <v>0</v>
      </c>
      <c r="E175" s="134"/>
      <c r="F175" s="83">
        <f t="shared" si="5"/>
        <v>0</v>
      </c>
      <c r="G175" s="53" t="s">
        <v>342</v>
      </c>
      <c r="H175" s="46" t="s">
        <v>92</v>
      </c>
      <c r="I175" s="45"/>
      <c r="J175" s="45"/>
      <c r="K175" s="45"/>
      <c r="L175" s="45"/>
      <c r="M175" s="45"/>
      <c r="N175" s="45"/>
    </row>
    <row r="176" spans="1:14" s="27" customFormat="1" ht="69.75" customHeight="1">
      <c r="A176" s="10" t="s">
        <v>343</v>
      </c>
      <c r="B176" s="11">
        <v>300000</v>
      </c>
      <c r="C176" s="86">
        <v>0</v>
      </c>
      <c r="D176" s="133">
        <v>0</v>
      </c>
      <c r="E176" s="134"/>
      <c r="F176" s="83">
        <f t="shared" si="5"/>
        <v>0</v>
      </c>
      <c r="G176" s="53" t="s">
        <v>344</v>
      </c>
      <c r="H176" s="10" t="s">
        <v>345</v>
      </c>
      <c r="I176" s="45"/>
      <c r="J176" s="45"/>
      <c r="K176" s="45"/>
      <c r="L176" s="45"/>
      <c r="M176" s="45"/>
      <c r="N176" s="45"/>
    </row>
    <row r="177" spans="1:14" s="27" customFormat="1" ht="69.75" customHeight="1">
      <c r="A177" s="10" t="s">
        <v>346</v>
      </c>
      <c r="B177" s="11">
        <v>99500</v>
      </c>
      <c r="C177" s="86">
        <v>0</v>
      </c>
      <c r="D177" s="133">
        <v>0</v>
      </c>
      <c r="E177" s="134"/>
      <c r="F177" s="83">
        <f t="shared" si="5"/>
        <v>0</v>
      </c>
      <c r="G177" s="53" t="s">
        <v>313</v>
      </c>
      <c r="H177" s="10" t="s">
        <v>345</v>
      </c>
      <c r="I177" s="45"/>
      <c r="J177" s="45"/>
      <c r="K177" s="45"/>
      <c r="L177" s="45"/>
      <c r="M177" s="45"/>
      <c r="N177" s="45"/>
    </row>
    <row r="178" spans="1:14" s="27" customFormat="1" ht="69.75" customHeight="1">
      <c r="A178" s="10" t="s">
        <v>347</v>
      </c>
      <c r="B178" s="11">
        <v>48400</v>
      </c>
      <c r="C178" s="86">
        <v>0</v>
      </c>
      <c r="D178" s="133">
        <v>0</v>
      </c>
      <c r="E178" s="134"/>
      <c r="F178" s="83">
        <f t="shared" si="5"/>
        <v>0</v>
      </c>
      <c r="G178" s="53" t="s">
        <v>348</v>
      </c>
      <c r="H178" s="10" t="s">
        <v>345</v>
      </c>
      <c r="I178" s="45"/>
      <c r="J178" s="45"/>
      <c r="K178" s="45"/>
      <c r="L178" s="45"/>
      <c r="M178" s="45"/>
      <c r="N178" s="45"/>
    </row>
    <row r="179" spans="1:14" s="27" customFormat="1" ht="69.75" customHeight="1">
      <c r="A179" s="10" t="s">
        <v>349</v>
      </c>
      <c r="B179" s="11">
        <v>34400</v>
      </c>
      <c r="C179" s="86">
        <v>0</v>
      </c>
      <c r="D179" s="133">
        <v>0</v>
      </c>
      <c r="E179" s="134"/>
      <c r="F179" s="83">
        <f t="shared" si="5"/>
        <v>0</v>
      </c>
      <c r="G179" s="53" t="s">
        <v>350</v>
      </c>
      <c r="H179" s="10" t="s">
        <v>36</v>
      </c>
      <c r="I179" s="45"/>
      <c r="J179" s="45"/>
      <c r="K179" s="45"/>
      <c r="L179" s="45"/>
      <c r="M179" s="45"/>
      <c r="N179" s="45"/>
    </row>
    <row r="180" spans="1:14" s="27" customFormat="1" ht="69.75" customHeight="1">
      <c r="A180" s="10" t="s">
        <v>351</v>
      </c>
      <c r="B180" s="57">
        <v>90000</v>
      </c>
      <c r="C180" s="86">
        <v>0</v>
      </c>
      <c r="D180" s="133">
        <v>0</v>
      </c>
      <c r="E180" s="134"/>
      <c r="F180" s="83">
        <f t="shared" si="5"/>
        <v>0</v>
      </c>
      <c r="G180" s="53" t="s">
        <v>352</v>
      </c>
      <c r="H180" s="10" t="s">
        <v>139</v>
      </c>
      <c r="I180" s="45"/>
      <c r="J180" s="45"/>
      <c r="K180" s="45"/>
      <c r="L180" s="45"/>
      <c r="M180" s="45"/>
      <c r="N180" s="45"/>
    </row>
    <row r="181" spans="1:14" s="27" customFormat="1" ht="69.75" customHeight="1">
      <c r="A181" s="10" t="s">
        <v>353</v>
      </c>
      <c r="B181" s="57">
        <v>247600</v>
      </c>
      <c r="C181" s="86">
        <v>51855</v>
      </c>
      <c r="D181" s="133">
        <v>51855</v>
      </c>
      <c r="E181" s="134"/>
      <c r="F181" s="83">
        <f t="shared" si="5"/>
        <v>0.20943053311793214</v>
      </c>
      <c r="G181" s="53" t="s">
        <v>354</v>
      </c>
      <c r="H181" s="10" t="s">
        <v>16</v>
      </c>
      <c r="I181" s="45"/>
      <c r="J181" s="45"/>
      <c r="K181" s="45"/>
      <c r="L181" s="45"/>
      <c r="M181" s="45"/>
      <c r="N181" s="45"/>
    </row>
    <row r="182" spans="1:14" s="27" customFormat="1" ht="69.75" customHeight="1">
      <c r="A182" s="10" t="s">
        <v>355</v>
      </c>
      <c r="B182" s="57">
        <v>96000</v>
      </c>
      <c r="C182" s="86">
        <v>0</v>
      </c>
      <c r="D182" s="133">
        <v>0</v>
      </c>
      <c r="E182" s="134"/>
      <c r="F182" s="83">
        <f t="shared" si="5"/>
        <v>0</v>
      </c>
      <c r="G182" s="53" t="s">
        <v>356</v>
      </c>
      <c r="H182" s="10" t="s">
        <v>16</v>
      </c>
      <c r="I182" s="45"/>
      <c r="J182" s="45"/>
      <c r="K182" s="45"/>
      <c r="L182" s="45"/>
      <c r="M182" s="45"/>
      <c r="N182" s="45"/>
    </row>
    <row r="183" spans="1:14" s="27" customFormat="1" ht="69.75" customHeight="1">
      <c r="A183" s="10" t="s">
        <v>357</v>
      </c>
      <c r="B183" s="57">
        <v>60000</v>
      </c>
      <c r="C183" s="86">
        <v>0</v>
      </c>
      <c r="D183" s="133">
        <v>0</v>
      </c>
      <c r="E183" s="134"/>
      <c r="F183" s="83">
        <f t="shared" si="5"/>
        <v>0</v>
      </c>
      <c r="G183" s="53" t="s">
        <v>358</v>
      </c>
      <c r="H183" s="10" t="s">
        <v>6</v>
      </c>
      <c r="I183" s="45"/>
      <c r="J183" s="45"/>
      <c r="K183" s="45"/>
      <c r="L183" s="45"/>
      <c r="M183" s="45"/>
      <c r="N183" s="45"/>
    </row>
    <row r="184" spans="1:14" s="27" customFormat="1" ht="69.75" customHeight="1">
      <c r="A184" s="10" t="s">
        <v>359</v>
      </c>
      <c r="B184" s="57">
        <v>120000</v>
      </c>
      <c r="C184" s="86">
        <v>0</v>
      </c>
      <c r="D184" s="133">
        <v>0</v>
      </c>
      <c r="E184" s="134"/>
      <c r="F184" s="83">
        <f t="shared" si="5"/>
        <v>0</v>
      </c>
      <c r="G184" s="53" t="s">
        <v>313</v>
      </c>
      <c r="H184" s="10" t="s">
        <v>147</v>
      </c>
      <c r="I184" s="45"/>
      <c r="J184" s="45"/>
      <c r="K184" s="45"/>
      <c r="L184" s="45"/>
      <c r="M184" s="45"/>
      <c r="N184" s="45"/>
    </row>
    <row r="185" spans="1:14" s="27" customFormat="1" ht="99" customHeight="1">
      <c r="A185" s="10" t="s">
        <v>360</v>
      </c>
      <c r="B185" s="57">
        <v>130000</v>
      </c>
      <c r="C185" s="86">
        <v>129376</v>
      </c>
      <c r="D185" s="133">
        <v>129376</v>
      </c>
      <c r="E185" s="134"/>
      <c r="F185" s="83">
        <f t="shared" si="5"/>
        <v>0.9952</v>
      </c>
      <c r="G185" s="53" t="s">
        <v>317</v>
      </c>
      <c r="H185" s="10" t="s">
        <v>16</v>
      </c>
      <c r="I185" s="45"/>
      <c r="J185" s="45"/>
      <c r="K185" s="45"/>
      <c r="L185" s="45"/>
      <c r="M185" s="45"/>
      <c r="N185" s="45"/>
    </row>
    <row r="186" spans="1:256" s="45" customFormat="1" ht="39" customHeight="1">
      <c r="A186" s="46" t="s">
        <v>95</v>
      </c>
      <c r="B186" s="67">
        <f>SUM(B153:B185)</f>
        <v>6137720</v>
      </c>
      <c r="C186" s="92">
        <f>SUM(C153:C185)</f>
        <v>946398</v>
      </c>
      <c r="D186" s="135">
        <f>SUM(D153:D185)</f>
        <v>1464698</v>
      </c>
      <c r="E186" s="136"/>
      <c r="F186" s="83">
        <f>D186/B186</f>
        <v>0.2386387779175329</v>
      </c>
      <c r="G186" s="53"/>
      <c r="H186" s="10"/>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c r="AM186" s="55"/>
      <c r="AN186" s="55"/>
      <c r="AO186" s="55"/>
      <c r="AP186" s="55"/>
      <c r="AQ186" s="55"/>
      <c r="AR186" s="55"/>
      <c r="AS186" s="55"/>
      <c r="AT186" s="55"/>
      <c r="AU186" s="55"/>
      <c r="AV186" s="55"/>
      <c r="AW186" s="55"/>
      <c r="AX186" s="55"/>
      <c r="AY186" s="55"/>
      <c r="AZ186" s="55"/>
      <c r="BA186" s="55"/>
      <c r="BB186" s="55"/>
      <c r="BC186" s="55"/>
      <c r="BD186" s="55"/>
      <c r="BE186" s="55"/>
      <c r="BF186" s="55"/>
      <c r="BG186" s="55"/>
      <c r="BH186" s="55"/>
      <c r="BI186" s="55"/>
      <c r="BJ186" s="55"/>
      <c r="BK186" s="55"/>
      <c r="BL186" s="55"/>
      <c r="BM186" s="55"/>
      <c r="BN186" s="55"/>
      <c r="BO186" s="55"/>
      <c r="BP186" s="55"/>
      <c r="BQ186" s="55"/>
      <c r="BR186" s="55"/>
      <c r="BS186" s="55"/>
      <c r="BT186" s="55"/>
      <c r="BU186" s="55"/>
      <c r="BV186" s="55"/>
      <c r="BW186" s="55"/>
      <c r="BX186" s="55"/>
      <c r="BY186" s="55"/>
      <c r="BZ186" s="55"/>
      <c r="CA186" s="55"/>
      <c r="CB186" s="55"/>
      <c r="CC186" s="55"/>
      <c r="CD186" s="55"/>
      <c r="CE186" s="55"/>
      <c r="CF186" s="55"/>
      <c r="CG186" s="55"/>
      <c r="CH186" s="55"/>
      <c r="CI186" s="55"/>
      <c r="CJ186" s="55"/>
      <c r="CK186" s="55"/>
      <c r="CL186" s="55"/>
      <c r="CM186" s="55"/>
      <c r="CN186" s="55"/>
      <c r="CO186" s="55"/>
      <c r="CP186" s="55"/>
      <c r="CQ186" s="55"/>
      <c r="CR186" s="55"/>
      <c r="CS186" s="55"/>
      <c r="CT186" s="55"/>
      <c r="CU186" s="55"/>
      <c r="CV186" s="55"/>
      <c r="CW186" s="55"/>
      <c r="CX186" s="55"/>
      <c r="CY186" s="55"/>
      <c r="CZ186" s="55"/>
      <c r="DA186" s="55"/>
      <c r="DB186" s="55"/>
      <c r="DC186" s="55"/>
      <c r="DD186" s="55"/>
      <c r="DE186" s="55"/>
      <c r="DF186" s="55"/>
      <c r="DG186" s="55"/>
      <c r="DH186" s="55"/>
      <c r="DI186" s="55"/>
      <c r="DJ186" s="55"/>
      <c r="DK186" s="55"/>
      <c r="DL186" s="55"/>
      <c r="DM186" s="55"/>
      <c r="DN186" s="55"/>
      <c r="DO186" s="55"/>
      <c r="DP186" s="55"/>
      <c r="DQ186" s="55"/>
      <c r="DR186" s="55"/>
      <c r="DS186" s="55"/>
      <c r="DT186" s="55"/>
      <c r="DU186" s="55"/>
      <c r="DV186" s="55"/>
      <c r="DW186" s="55"/>
      <c r="DX186" s="55"/>
      <c r="DY186" s="55"/>
      <c r="DZ186" s="55"/>
      <c r="EA186" s="55"/>
      <c r="EB186" s="55"/>
      <c r="EC186" s="55"/>
      <c r="ED186" s="55"/>
      <c r="EE186" s="55"/>
      <c r="EF186" s="55"/>
      <c r="EG186" s="55"/>
      <c r="EH186" s="55"/>
      <c r="EI186" s="55"/>
      <c r="EJ186" s="55"/>
      <c r="EK186" s="55"/>
      <c r="EL186" s="55"/>
      <c r="EM186" s="55"/>
      <c r="EN186" s="55"/>
      <c r="EO186" s="55"/>
      <c r="EP186" s="55"/>
      <c r="EQ186" s="55"/>
      <c r="ER186" s="55"/>
      <c r="ES186" s="55"/>
      <c r="ET186" s="55"/>
      <c r="EU186" s="55"/>
      <c r="EV186" s="55"/>
      <c r="EW186" s="55"/>
      <c r="EX186" s="55"/>
      <c r="EY186" s="55"/>
      <c r="EZ186" s="55"/>
      <c r="FA186" s="55"/>
      <c r="FB186" s="55"/>
      <c r="FC186" s="55"/>
      <c r="FD186" s="55"/>
      <c r="FE186" s="55"/>
      <c r="FF186" s="55"/>
      <c r="FG186" s="55"/>
      <c r="FH186" s="55"/>
      <c r="FI186" s="55"/>
      <c r="FJ186" s="55"/>
      <c r="FK186" s="55"/>
      <c r="FL186" s="55"/>
      <c r="FM186" s="55"/>
      <c r="FN186" s="55"/>
      <c r="FO186" s="55"/>
      <c r="FP186" s="55"/>
      <c r="FQ186" s="55"/>
      <c r="FR186" s="55"/>
      <c r="FS186" s="55"/>
      <c r="FT186" s="55"/>
      <c r="FU186" s="55"/>
      <c r="FV186" s="55"/>
      <c r="FW186" s="55"/>
      <c r="FX186" s="55"/>
      <c r="FY186" s="55"/>
      <c r="FZ186" s="55"/>
      <c r="GA186" s="55"/>
      <c r="GB186" s="55"/>
      <c r="GC186" s="55"/>
      <c r="GD186" s="55"/>
      <c r="GE186" s="55"/>
      <c r="GF186" s="55"/>
      <c r="GG186" s="55"/>
      <c r="GH186" s="55"/>
      <c r="GI186" s="55"/>
      <c r="GJ186" s="55"/>
      <c r="GK186" s="55"/>
      <c r="GL186" s="55"/>
      <c r="GM186" s="55"/>
      <c r="GN186" s="55"/>
      <c r="GO186" s="55"/>
      <c r="GP186" s="55"/>
      <c r="GQ186" s="55"/>
      <c r="GR186" s="55"/>
      <c r="GS186" s="55"/>
      <c r="GT186" s="55"/>
      <c r="GU186" s="55"/>
      <c r="GV186" s="55"/>
      <c r="GW186" s="55"/>
      <c r="GX186" s="55"/>
      <c r="GY186" s="55"/>
      <c r="GZ186" s="55"/>
      <c r="HA186" s="55"/>
      <c r="HB186" s="55"/>
      <c r="HC186" s="55"/>
      <c r="HD186" s="55"/>
      <c r="HE186" s="55"/>
      <c r="HF186" s="55"/>
      <c r="HG186" s="55"/>
      <c r="HH186" s="55"/>
      <c r="HI186" s="55"/>
      <c r="HJ186" s="55"/>
      <c r="HK186" s="55"/>
      <c r="HL186" s="55"/>
      <c r="HM186" s="55"/>
      <c r="HN186" s="55"/>
      <c r="HO186" s="55"/>
      <c r="HP186" s="55"/>
      <c r="HQ186" s="55"/>
      <c r="HR186" s="55"/>
      <c r="HS186" s="55"/>
      <c r="HT186" s="55"/>
      <c r="HU186" s="55"/>
      <c r="HV186" s="55"/>
      <c r="HW186" s="55"/>
      <c r="HX186" s="55"/>
      <c r="HY186" s="55"/>
      <c r="HZ186" s="55"/>
      <c r="IA186" s="55"/>
      <c r="IB186" s="55"/>
      <c r="IC186" s="55"/>
      <c r="ID186" s="55"/>
      <c r="IE186" s="55"/>
      <c r="IF186" s="55"/>
      <c r="IG186" s="55"/>
      <c r="IH186" s="55"/>
      <c r="II186" s="55"/>
      <c r="IJ186" s="55"/>
      <c r="IK186" s="55"/>
      <c r="IL186" s="55"/>
      <c r="IM186" s="55"/>
      <c r="IN186" s="55"/>
      <c r="IO186" s="55"/>
      <c r="IP186" s="55"/>
      <c r="IQ186" s="55"/>
      <c r="IR186" s="55"/>
      <c r="IS186" s="55"/>
      <c r="IT186" s="55"/>
      <c r="IU186" s="55"/>
      <c r="IV186" s="55"/>
    </row>
    <row r="187" spans="1:256" s="45" customFormat="1" ht="55.5" customHeight="1">
      <c r="A187" s="137" t="s">
        <v>361</v>
      </c>
      <c r="B187" s="137"/>
      <c r="C187" s="137"/>
      <c r="D187" s="137"/>
      <c r="E187" s="137"/>
      <c r="F187" s="137"/>
      <c r="G187" s="137"/>
      <c r="H187" s="137"/>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c r="AM187" s="55"/>
      <c r="AN187" s="55"/>
      <c r="AO187" s="55"/>
      <c r="AP187" s="55"/>
      <c r="AQ187" s="55"/>
      <c r="AR187" s="55"/>
      <c r="AS187" s="55"/>
      <c r="AT187" s="55"/>
      <c r="AU187" s="55"/>
      <c r="AV187" s="55"/>
      <c r="AW187" s="55"/>
      <c r="AX187" s="55"/>
      <c r="AY187" s="55"/>
      <c r="AZ187" s="55"/>
      <c r="BA187" s="55"/>
      <c r="BB187" s="55"/>
      <c r="BC187" s="55"/>
      <c r="BD187" s="55"/>
      <c r="BE187" s="55"/>
      <c r="BF187" s="55"/>
      <c r="BG187" s="55"/>
      <c r="BH187" s="55"/>
      <c r="BI187" s="55"/>
      <c r="BJ187" s="55"/>
      <c r="BK187" s="55"/>
      <c r="BL187" s="55"/>
      <c r="BM187" s="55"/>
      <c r="BN187" s="55"/>
      <c r="BO187" s="55"/>
      <c r="BP187" s="55"/>
      <c r="BQ187" s="55"/>
      <c r="BR187" s="55"/>
      <c r="BS187" s="55"/>
      <c r="BT187" s="55"/>
      <c r="BU187" s="55"/>
      <c r="BV187" s="55"/>
      <c r="BW187" s="55"/>
      <c r="BX187" s="55"/>
      <c r="BY187" s="55"/>
      <c r="BZ187" s="55"/>
      <c r="CA187" s="55"/>
      <c r="CB187" s="55"/>
      <c r="CC187" s="55"/>
      <c r="CD187" s="55"/>
      <c r="CE187" s="55"/>
      <c r="CF187" s="55"/>
      <c r="CG187" s="55"/>
      <c r="CH187" s="55"/>
      <c r="CI187" s="55"/>
      <c r="CJ187" s="55"/>
      <c r="CK187" s="55"/>
      <c r="CL187" s="55"/>
      <c r="CM187" s="55"/>
      <c r="CN187" s="55"/>
      <c r="CO187" s="55"/>
      <c r="CP187" s="55"/>
      <c r="CQ187" s="55"/>
      <c r="CR187" s="55"/>
      <c r="CS187" s="55"/>
      <c r="CT187" s="55"/>
      <c r="CU187" s="55"/>
      <c r="CV187" s="55"/>
      <c r="CW187" s="55"/>
      <c r="CX187" s="55"/>
      <c r="CY187" s="55"/>
      <c r="CZ187" s="55"/>
      <c r="DA187" s="55"/>
      <c r="DB187" s="55"/>
      <c r="DC187" s="55"/>
      <c r="DD187" s="55"/>
      <c r="DE187" s="55"/>
      <c r="DF187" s="55"/>
      <c r="DG187" s="55"/>
      <c r="DH187" s="55"/>
      <c r="DI187" s="55"/>
      <c r="DJ187" s="55"/>
      <c r="DK187" s="55"/>
      <c r="DL187" s="55"/>
      <c r="DM187" s="55"/>
      <c r="DN187" s="55"/>
      <c r="DO187" s="55"/>
      <c r="DP187" s="55"/>
      <c r="DQ187" s="55"/>
      <c r="DR187" s="55"/>
      <c r="DS187" s="55"/>
      <c r="DT187" s="55"/>
      <c r="DU187" s="55"/>
      <c r="DV187" s="55"/>
      <c r="DW187" s="55"/>
      <c r="DX187" s="55"/>
      <c r="DY187" s="55"/>
      <c r="DZ187" s="55"/>
      <c r="EA187" s="55"/>
      <c r="EB187" s="55"/>
      <c r="EC187" s="55"/>
      <c r="ED187" s="55"/>
      <c r="EE187" s="55"/>
      <c r="EF187" s="55"/>
      <c r="EG187" s="55"/>
      <c r="EH187" s="55"/>
      <c r="EI187" s="55"/>
      <c r="EJ187" s="55"/>
      <c r="EK187" s="55"/>
      <c r="EL187" s="55"/>
      <c r="EM187" s="55"/>
      <c r="EN187" s="55"/>
      <c r="EO187" s="55"/>
      <c r="EP187" s="55"/>
      <c r="EQ187" s="55"/>
      <c r="ER187" s="55"/>
      <c r="ES187" s="55"/>
      <c r="ET187" s="55"/>
      <c r="EU187" s="55"/>
      <c r="EV187" s="55"/>
      <c r="EW187" s="55"/>
      <c r="EX187" s="55"/>
      <c r="EY187" s="55"/>
      <c r="EZ187" s="55"/>
      <c r="FA187" s="55"/>
      <c r="FB187" s="55"/>
      <c r="FC187" s="55"/>
      <c r="FD187" s="55"/>
      <c r="FE187" s="55"/>
      <c r="FF187" s="55"/>
      <c r="FG187" s="55"/>
      <c r="FH187" s="55"/>
      <c r="FI187" s="55"/>
      <c r="FJ187" s="55"/>
      <c r="FK187" s="55"/>
      <c r="FL187" s="55"/>
      <c r="FM187" s="55"/>
      <c r="FN187" s="55"/>
      <c r="FO187" s="55"/>
      <c r="FP187" s="55"/>
      <c r="FQ187" s="55"/>
      <c r="FR187" s="55"/>
      <c r="FS187" s="55"/>
      <c r="FT187" s="55"/>
      <c r="FU187" s="55"/>
      <c r="FV187" s="55"/>
      <c r="FW187" s="55"/>
      <c r="FX187" s="55"/>
      <c r="FY187" s="55"/>
      <c r="FZ187" s="55"/>
      <c r="GA187" s="55"/>
      <c r="GB187" s="55"/>
      <c r="GC187" s="55"/>
      <c r="GD187" s="55"/>
      <c r="GE187" s="55"/>
      <c r="GF187" s="55"/>
      <c r="GG187" s="55"/>
      <c r="GH187" s="55"/>
      <c r="GI187" s="55"/>
      <c r="GJ187" s="55"/>
      <c r="GK187" s="55"/>
      <c r="GL187" s="55"/>
      <c r="GM187" s="55"/>
      <c r="GN187" s="55"/>
      <c r="GO187" s="55"/>
      <c r="GP187" s="55"/>
      <c r="GQ187" s="55"/>
      <c r="GR187" s="55"/>
      <c r="GS187" s="55"/>
      <c r="GT187" s="55"/>
      <c r="GU187" s="55"/>
      <c r="GV187" s="55"/>
      <c r="GW187" s="55"/>
      <c r="GX187" s="55"/>
      <c r="GY187" s="55"/>
      <c r="GZ187" s="55"/>
      <c r="HA187" s="55"/>
      <c r="HB187" s="55"/>
      <c r="HC187" s="55"/>
      <c r="HD187" s="55"/>
      <c r="HE187" s="55"/>
      <c r="HF187" s="55"/>
      <c r="HG187" s="55"/>
      <c r="HH187" s="55"/>
      <c r="HI187" s="55"/>
      <c r="HJ187" s="55"/>
      <c r="HK187" s="55"/>
      <c r="HL187" s="55"/>
      <c r="HM187" s="55"/>
      <c r="HN187" s="55"/>
      <c r="HO187" s="55"/>
      <c r="HP187" s="55"/>
      <c r="HQ187" s="55"/>
      <c r="HR187" s="55"/>
      <c r="HS187" s="55"/>
      <c r="HT187" s="55"/>
      <c r="HU187" s="55"/>
      <c r="HV187" s="55"/>
      <c r="HW187" s="55"/>
      <c r="HX187" s="55"/>
      <c r="HY187" s="55"/>
      <c r="HZ187" s="55"/>
      <c r="IA187" s="55"/>
      <c r="IB187" s="55"/>
      <c r="IC187" s="55"/>
      <c r="ID187" s="55"/>
      <c r="IE187" s="55"/>
      <c r="IF187" s="55"/>
      <c r="IG187" s="55"/>
      <c r="IH187" s="55"/>
      <c r="II187" s="55"/>
      <c r="IJ187" s="55"/>
      <c r="IK187" s="55"/>
      <c r="IL187" s="55"/>
      <c r="IM187" s="55"/>
      <c r="IN187" s="55"/>
      <c r="IO187" s="55"/>
      <c r="IP187" s="55"/>
      <c r="IQ187" s="55"/>
      <c r="IR187" s="55"/>
      <c r="IS187" s="55"/>
      <c r="IT187" s="55"/>
      <c r="IU187" s="55"/>
      <c r="IV187" s="55"/>
    </row>
    <row r="188" spans="1:256" s="45" customFormat="1" ht="73.5" customHeight="1">
      <c r="A188" s="46" t="s">
        <v>362</v>
      </c>
      <c r="B188" s="13">
        <v>240000</v>
      </c>
      <c r="C188" s="86">
        <v>16918</v>
      </c>
      <c r="D188" s="133">
        <v>83320</v>
      </c>
      <c r="E188" s="134"/>
      <c r="F188" s="83">
        <f>D188/B188</f>
        <v>0.3471666666666667</v>
      </c>
      <c r="G188" s="53" t="s">
        <v>363</v>
      </c>
      <c r="H188" s="46" t="s">
        <v>219</v>
      </c>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c r="AM188" s="55"/>
      <c r="AN188" s="55"/>
      <c r="AO188" s="55"/>
      <c r="AP188" s="55"/>
      <c r="AQ188" s="55"/>
      <c r="AR188" s="55"/>
      <c r="AS188" s="55"/>
      <c r="AT188" s="55"/>
      <c r="AU188" s="55"/>
      <c r="AV188" s="55"/>
      <c r="AW188" s="55"/>
      <c r="AX188" s="55"/>
      <c r="AY188" s="55"/>
      <c r="AZ188" s="55"/>
      <c r="BA188" s="55"/>
      <c r="BB188" s="55"/>
      <c r="BC188" s="55"/>
      <c r="BD188" s="55"/>
      <c r="BE188" s="55"/>
      <c r="BF188" s="55"/>
      <c r="BG188" s="55"/>
      <c r="BH188" s="55"/>
      <c r="BI188" s="55"/>
      <c r="BJ188" s="55"/>
      <c r="BK188" s="55"/>
      <c r="BL188" s="55"/>
      <c r="BM188" s="55"/>
      <c r="BN188" s="55"/>
      <c r="BO188" s="55"/>
      <c r="BP188" s="55"/>
      <c r="BQ188" s="55"/>
      <c r="BR188" s="55"/>
      <c r="BS188" s="55"/>
      <c r="BT188" s="55"/>
      <c r="BU188" s="55"/>
      <c r="BV188" s="55"/>
      <c r="BW188" s="55"/>
      <c r="BX188" s="55"/>
      <c r="BY188" s="55"/>
      <c r="BZ188" s="55"/>
      <c r="CA188" s="55"/>
      <c r="CB188" s="55"/>
      <c r="CC188" s="55"/>
      <c r="CD188" s="55"/>
      <c r="CE188" s="55"/>
      <c r="CF188" s="55"/>
      <c r="CG188" s="55"/>
      <c r="CH188" s="55"/>
      <c r="CI188" s="55"/>
      <c r="CJ188" s="55"/>
      <c r="CK188" s="55"/>
      <c r="CL188" s="55"/>
      <c r="CM188" s="55"/>
      <c r="CN188" s="55"/>
      <c r="CO188" s="55"/>
      <c r="CP188" s="55"/>
      <c r="CQ188" s="55"/>
      <c r="CR188" s="55"/>
      <c r="CS188" s="55"/>
      <c r="CT188" s="55"/>
      <c r="CU188" s="55"/>
      <c r="CV188" s="55"/>
      <c r="CW188" s="55"/>
      <c r="CX188" s="55"/>
      <c r="CY188" s="55"/>
      <c r="CZ188" s="55"/>
      <c r="DA188" s="55"/>
      <c r="DB188" s="55"/>
      <c r="DC188" s="55"/>
      <c r="DD188" s="55"/>
      <c r="DE188" s="55"/>
      <c r="DF188" s="55"/>
      <c r="DG188" s="55"/>
      <c r="DH188" s="55"/>
      <c r="DI188" s="55"/>
      <c r="DJ188" s="55"/>
      <c r="DK188" s="55"/>
      <c r="DL188" s="55"/>
      <c r="DM188" s="55"/>
      <c r="DN188" s="55"/>
      <c r="DO188" s="55"/>
      <c r="DP188" s="55"/>
      <c r="DQ188" s="55"/>
      <c r="DR188" s="55"/>
      <c r="DS188" s="55"/>
      <c r="DT188" s="55"/>
      <c r="DU188" s="55"/>
      <c r="DV188" s="55"/>
      <c r="DW188" s="55"/>
      <c r="DX188" s="55"/>
      <c r="DY188" s="55"/>
      <c r="DZ188" s="55"/>
      <c r="EA188" s="55"/>
      <c r="EB188" s="55"/>
      <c r="EC188" s="55"/>
      <c r="ED188" s="55"/>
      <c r="EE188" s="55"/>
      <c r="EF188" s="55"/>
      <c r="EG188" s="55"/>
      <c r="EH188" s="55"/>
      <c r="EI188" s="55"/>
      <c r="EJ188" s="55"/>
      <c r="EK188" s="55"/>
      <c r="EL188" s="55"/>
      <c r="EM188" s="55"/>
      <c r="EN188" s="55"/>
      <c r="EO188" s="55"/>
      <c r="EP188" s="55"/>
      <c r="EQ188" s="55"/>
      <c r="ER188" s="55"/>
      <c r="ES188" s="55"/>
      <c r="ET188" s="55"/>
      <c r="EU188" s="55"/>
      <c r="EV188" s="55"/>
      <c r="EW188" s="55"/>
      <c r="EX188" s="55"/>
      <c r="EY188" s="55"/>
      <c r="EZ188" s="55"/>
      <c r="FA188" s="55"/>
      <c r="FB188" s="55"/>
      <c r="FC188" s="55"/>
      <c r="FD188" s="55"/>
      <c r="FE188" s="55"/>
      <c r="FF188" s="55"/>
      <c r="FG188" s="55"/>
      <c r="FH188" s="55"/>
      <c r="FI188" s="55"/>
      <c r="FJ188" s="55"/>
      <c r="FK188" s="55"/>
      <c r="FL188" s="55"/>
      <c r="FM188" s="55"/>
      <c r="FN188" s="55"/>
      <c r="FO188" s="55"/>
      <c r="FP188" s="55"/>
      <c r="FQ188" s="55"/>
      <c r="FR188" s="55"/>
      <c r="FS188" s="55"/>
      <c r="FT188" s="55"/>
      <c r="FU188" s="55"/>
      <c r="FV188" s="55"/>
      <c r="FW188" s="55"/>
      <c r="FX188" s="55"/>
      <c r="FY188" s="55"/>
      <c r="FZ188" s="55"/>
      <c r="GA188" s="55"/>
      <c r="GB188" s="55"/>
      <c r="GC188" s="55"/>
      <c r="GD188" s="55"/>
      <c r="GE188" s="55"/>
      <c r="GF188" s="55"/>
      <c r="GG188" s="55"/>
      <c r="GH188" s="55"/>
      <c r="GI188" s="55"/>
      <c r="GJ188" s="55"/>
      <c r="GK188" s="55"/>
      <c r="GL188" s="55"/>
      <c r="GM188" s="55"/>
      <c r="GN188" s="55"/>
      <c r="GO188" s="55"/>
      <c r="GP188" s="55"/>
      <c r="GQ188" s="55"/>
      <c r="GR188" s="55"/>
      <c r="GS188" s="55"/>
      <c r="GT188" s="55"/>
      <c r="GU188" s="55"/>
      <c r="GV188" s="55"/>
      <c r="GW188" s="55"/>
      <c r="GX188" s="55"/>
      <c r="GY188" s="55"/>
      <c r="GZ188" s="55"/>
      <c r="HA188" s="55"/>
      <c r="HB188" s="55"/>
      <c r="HC188" s="55"/>
      <c r="HD188" s="55"/>
      <c r="HE188" s="55"/>
      <c r="HF188" s="55"/>
      <c r="HG188" s="55"/>
      <c r="HH188" s="55"/>
      <c r="HI188" s="55"/>
      <c r="HJ188" s="55"/>
      <c r="HK188" s="55"/>
      <c r="HL188" s="55"/>
      <c r="HM188" s="55"/>
      <c r="HN188" s="55"/>
      <c r="HO188" s="55"/>
      <c r="HP188" s="55"/>
      <c r="HQ188" s="55"/>
      <c r="HR188" s="55"/>
      <c r="HS188" s="55"/>
      <c r="HT188" s="55"/>
      <c r="HU188" s="55"/>
      <c r="HV188" s="55"/>
      <c r="HW188" s="55"/>
      <c r="HX188" s="55"/>
      <c r="HY188" s="55"/>
      <c r="HZ188" s="55"/>
      <c r="IA188" s="55"/>
      <c r="IB188" s="55"/>
      <c r="IC188" s="55"/>
      <c r="ID188" s="55"/>
      <c r="IE188" s="55"/>
      <c r="IF188" s="55"/>
      <c r="IG188" s="55"/>
      <c r="IH188" s="55"/>
      <c r="II188" s="55"/>
      <c r="IJ188" s="55"/>
      <c r="IK188" s="55"/>
      <c r="IL188" s="55"/>
      <c r="IM188" s="55"/>
      <c r="IN188" s="55"/>
      <c r="IO188" s="55"/>
      <c r="IP188" s="55"/>
      <c r="IQ188" s="55"/>
      <c r="IR188" s="55"/>
      <c r="IS188" s="55"/>
      <c r="IT188" s="55"/>
      <c r="IU188" s="55"/>
      <c r="IV188" s="55"/>
    </row>
    <row r="189" spans="1:256" s="45" customFormat="1" ht="57" customHeight="1">
      <c r="A189" s="46" t="s">
        <v>364</v>
      </c>
      <c r="B189" s="13">
        <v>153000</v>
      </c>
      <c r="C189" s="86">
        <v>0</v>
      </c>
      <c r="D189" s="133">
        <v>152612</v>
      </c>
      <c r="E189" s="134"/>
      <c r="F189" s="83">
        <f>D189/B189</f>
        <v>0.9974640522875817</v>
      </c>
      <c r="G189" s="53" t="s">
        <v>163</v>
      </c>
      <c r="H189" s="46" t="s">
        <v>219</v>
      </c>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c r="AM189" s="55"/>
      <c r="AN189" s="55"/>
      <c r="AO189" s="55"/>
      <c r="AP189" s="55"/>
      <c r="AQ189" s="55"/>
      <c r="AR189" s="55"/>
      <c r="AS189" s="55"/>
      <c r="AT189" s="55"/>
      <c r="AU189" s="55"/>
      <c r="AV189" s="55"/>
      <c r="AW189" s="55"/>
      <c r="AX189" s="55"/>
      <c r="AY189" s="55"/>
      <c r="AZ189" s="55"/>
      <c r="BA189" s="55"/>
      <c r="BB189" s="55"/>
      <c r="BC189" s="55"/>
      <c r="BD189" s="55"/>
      <c r="BE189" s="55"/>
      <c r="BF189" s="55"/>
      <c r="BG189" s="55"/>
      <c r="BH189" s="55"/>
      <c r="BI189" s="55"/>
      <c r="BJ189" s="55"/>
      <c r="BK189" s="55"/>
      <c r="BL189" s="55"/>
      <c r="BM189" s="55"/>
      <c r="BN189" s="55"/>
      <c r="BO189" s="55"/>
      <c r="BP189" s="55"/>
      <c r="BQ189" s="55"/>
      <c r="BR189" s="55"/>
      <c r="BS189" s="55"/>
      <c r="BT189" s="55"/>
      <c r="BU189" s="55"/>
      <c r="BV189" s="55"/>
      <c r="BW189" s="55"/>
      <c r="BX189" s="55"/>
      <c r="BY189" s="55"/>
      <c r="BZ189" s="55"/>
      <c r="CA189" s="55"/>
      <c r="CB189" s="55"/>
      <c r="CC189" s="55"/>
      <c r="CD189" s="55"/>
      <c r="CE189" s="55"/>
      <c r="CF189" s="55"/>
      <c r="CG189" s="55"/>
      <c r="CH189" s="55"/>
      <c r="CI189" s="55"/>
      <c r="CJ189" s="55"/>
      <c r="CK189" s="55"/>
      <c r="CL189" s="55"/>
      <c r="CM189" s="55"/>
      <c r="CN189" s="55"/>
      <c r="CO189" s="55"/>
      <c r="CP189" s="55"/>
      <c r="CQ189" s="55"/>
      <c r="CR189" s="55"/>
      <c r="CS189" s="55"/>
      <c r="CT189" s="55"/>
      <c r="CU189" s="55"/>
      <c r="CV189" s="55"/>
      <c r="CW189" s="55"/>
      <c r="CX189" s="55"/>
      <c r="CY189" s="55"/>
      <c r="CZ189" s="55"/>
      <c r="DA189" s="55"/>
      <c r="DB189" s="55"/>
      <c r="DC189" s="55"/>
      <c r="DD189" s="55"/>
      <c r="DE189" s="55"/>
      <c r="DF189" s="55"/>
      <c r="DG189" s="55"/>
      <c r="DH189" s="55"/>
      <c r="DI189" s="55"/>
      <c r="DJ189" s="55"/>
      <c r="DK189" s="55"/>
      <c r="DL189" s="55"/>
      <c r="DM189" s="55"/>
      <c r="DN189" s="55"/>
      <c r="DO189" s="55"/>
      <c r="DP189" s="55"/>
      <c r="DQ189" s="55"/>
      <c r="DR189" s="55"/>
      <c r="DS189" s="55"/>
      <c r="DT189" s="55"/>
      <c r="DU189" s="55"/>
      <c r="DV189" s="55"/>
      <c r="DW189" s="55"/>
      <c r="DX189" s="55"/>
      <c r="DY189" s="55"/>
      <c r="DZ189" s="55"/>
      <c r="EA189" s="55"/>
      <c r="EB189" s="55"/>
      <c r="EC189" s="55"/>
      <c r="ED189" s="55"/>
      <c r="EE189" s="55"/>
      <c r="EF189" s="55"/>
      <c r="EG189" s="55"/>
      <c r="EH189" s="55"/>
      <c r="EI189" s="55"/>
      <c r="EJ189" s="55"/>
      <c r="EK189" s="55"/>
      <c r="EL189" s="55"/>
      <c r="EM189" s="55"/>
      <c r="EN189" s="55"/>
      <c r="EO189" s="55"/>
      <c r="EP189" s="55"/>
      <c r="EQ189" s="55"/>
      <c r="ER189" s="55"/>
      <c r="ES189" s="55"/>
      <c r="ET189" s="55"/>
      <c r="EU189" s="55"/>
      <c r="EV189" s="55"/>
      <c r="EW189" s="55"/>
      <c r="EX189" s="55"/>
      <c r="EY189" s="55"/>
      <c r="EZ189" s="55"/>
      <c r="FA189" s="55"/>
      <c r="FB189" s="55"/>
      <c r="FC189" s="55"/>
      <c r="FD189" s="55"/>
      <c r="FE189" s="55"/>
      <c r="FF189" s="55"/>
      <c r="FG189" s="55"/>
      <c r="FH189" s="55"/>
      <c r="FI189" s="55"/>
      <c r="FJ189" s="55"/>
      <c r="FK189" s="55"/>
      <c r="FL189" s="55"/>
      <c r="FM189" s="55"/>
      <c r="FN189" s="55"/>
      <c r="FO189" s="55"/>
      <c r="FP189" s="55"/>
      <c r="FQ189" s="55"/>
      <c r="FR189" s="55"/>
      <c r="FS189" s="55"/>
      <c r="FT189" s="55"/>
      <c r="FU189" s="55"/>
      <c r="FV189" s="55"/>
      <c r="FW189" s="55"/>
      <c r="FX189" s="55"/>
      <c r="FY189" s="55"/>
      <c r="FZ189" s="55"/>
      <c r="GA189" s="55"/>
      <c r="GB189" s="55"/>
      <c r="GC189" s="55"/>
      <c r="GD189" s="55"/>
      <c r="GE189" s="55"/>
      <c r="GF189" s="55"/>
      <c r="GG189" s="55"/>
      <c r="GH189" s="55"/>
      <c r="GI189" s="55"/>
      <c r="GJ189" s="55"/>
      <c r="GK189" s="55"/>
      <c r="GL189" s="55"/>
      <c r="GM189" s="55"/>
      <c r="GN189" s="55"/>
      <c r="GO189" s="55"/>
      <c r="GP189" s="55"/>
      <c r="GQ189" s="55"/>
      <c r="GR189" s="55"/>
      <c r="GS189" s="55"/>
      <c r="GT189" s="55"/>
      <c r="GU189" s="55"/>
      <c r="GV189" s="55"/>
      <c r="GW189" s="55"/>
      <c r="GX189" s="55"/>
      <c r="GY189" s="55"/>
      <c r="GZ189" s="55"/>
      <c r="HA189" s="55"/>
      <c r="HB189" s="55"/>
      <c r="HC189" s="55"/>
      <c r="HD189" s="55"/>
      <c r="HE189" s="55"/>
      <c r="HF189" s="55"/>
      <c r="HG189" s="55"/>
      <c r="HH189" s="55"/>
      <c r="HI189" s="55"/>
      <c r="HJ189" s="55"/>
      <c r="HK189" s="55"/>
      <c r="HL189" s="55"/>
      <c r="HM189" s="55"/>
      <c r="HN189" s="55"/>
      <c r="HO189" s="55"/>
      <c r="HP189" s="55"/>
      <c r="HQ189" s="55"/>
      <c r="HR189" s="55"/>
      <c r="HS189" s="55"/>
      <c r="HT189" s="55"/>
      <c r="HU189" s="55"/>
      <c r="HV189" s="55"/>
      <c r="HW189" s="55"/>
      <c r="HX189" s="55"/>
      <c r="HY189" s="55"/>
      <c r="HZ189" s="55"/>
      <c r="IA189" s="55"/>
      <c r="IB189" s="55"/>
      <c r="IC189" s="55"/>
      <c r="ID189" s="55"/>
      <c r="IE189" s="55"/>
      <c r="IF189" s="55"/>
      <c r="IG189" s="55"/>
      <c r="IH189" s="55"/>
      <c r="II189" s="55"/>
      <c r="IJ189" s="55"/>
      <c r="IK189" s="55"/>
      <c r="IL189" s="55"/>
      <c r="IM189" s="55"/>
      <c r="IN189" s="55"/>
      <c r="IO189" s="55"/>
      <c r="IP189" s="55"/>
      <c r="IQ189" s="55"/>
      <c r="IR189" s="55"/>
      <c r="IS189" s="55"/>
      <c r="IT189" s="55"/>
      <c r="IU189" s="55"/>
      <c r="IV189" s="55"/>
    </row>
    <row r="190" spans="1:256" s="45" customFormat="1" ht="57" customHeight="1">
      <c r="A190" s="46" t="s">
        <v>365</v>
      </c>
      <c r="B190" s="51">
        <v>7414000</v>
      </c>
      <c r="C190" s="86">
        <v>2712000</v>
      </c>
      <c r="D190" s="133">
        <v>3216000</v>
      </c>
      <c r="E190" s="134"/>
      <c r="F190" s="83">
        <f>D190/B190</f>
        <v>0.4337739411923388</v>
      </c>
      <c r="G190" s="53" t="s">
        <v>366</v>
      </c>
      <c r="H190" s="46" t="s">
        <v>219</v>
      </c>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c r="AM190" s="55"/>
      <c r="AN190" s="55"/>
      <c r="AO190" s="55"/>
      <c r="AP190" s="55"/>
      <c r="AQ190" s="55"/>
      <c r="AR190" s="55"/>
      <c r="AS190" s="55"/>
      <c r="AT190" s="55"/>
      <c r="AU190" s="55"/>
      <c r="AV190" s="55"/>
      <c r="AW190" s="55"/>
      <c r="AX190" s="55"/>
      <c r="AY190" s="55"/>
      <c r="AZ190" s="55"/>
      <c r="BA190" s="55"/>
      <c r="BB190" s="55"/>
      <c r="BC190" s="55"/>
      <c r="BD190" s="55"/>
      <c r="BE190" s="55"/>
      <c r="BF190" s="55"/>
      <c r="BG190" s="55"/>
      <c r="BH190" s="55"/>
      <c r="BI190" s="55"/>
      <c r="BJ190" s="55"/>
      <c r="BK190" s="55"/>
      <c r="BL190" s="55"/>
      <c r="BM190" s="55"/>
      <c r="BN190" s="55"/>
      <c r="BO190" s="55"/>
      <c r="BP190" s="55"/>
      <c r="BQ190" s="55"/>
      <c r="BR190" s="55"/>
      <c r="BS190" s="55"/>
      <c r="BT190" s="55"/>
      <c r="BU190" s="55"/>
      <c r="BV190" s="55"/>
      <c r="BW190" s="55"/>
      <c r="BX190" s="55"/>
      <c r="BY190" s="55"/>
      <c r="BZ190" s="55"/>
      <c r="CA190" s="55"/>
      <c r="CB190" s="55"/>
      <c r="CC190" s="55"/>
      <c r="CD190" s="55"/>
      <c r="CE190" s="55"/>
      <c r="CF190" s="55"/>
      <c r="CG190" s="55"/>
      <c r="CH190" s="55"/>
      <c r="CI190" s="55"/>
      <c r="CJ190" s="55"/>
      <c r="CK190" s="55"/>
      <c r="CL190" s="55"/>
      <c r="CM190" s="55"/>
      <c r="CN190" s="55"/>
      <c r="CO190" s="55"/>
      <c r="CP190" s="55"/>
      <c r="CQ190" s="55"/>
      <c r="CR190" s="55"/>
      <c r="CS190" s="55"/>
      <c r="CT190" s="55"/>
      <c r="CU190" s="55"/>
      <c r="CV190" s="55"/>
      <c r="CW190" s="55"/>
      <c r="CX190" s="55"/>
      <c r="CY190" s="55"/>
      <c r="CZ190" s="55"/>
      <c r="DA190" s="55"/>
      <c r="DB190" s="55"/>
      <c r="DC190" s="55"/>
      <c r="DD190" s="55"/>
      <c r="DE190" s="55"/>
      <c r="DF190" s="55"/>
      <c r="DG190" s="55"/>
      <c r="DH190" s="55"/>
      <c r="DI190" s="55"/>
      <c r="DJ190" s="55"/>
      <c r="DK190" s="55"/>
      <c r="DL190" s="55"/>
      <c r="DM190" s="55"/>
      <c r="DN190" s="55"/>
      <c r="DO190" s="55"/>
      <c r="DP190" s="55"/>
      <c r="DQ190" s="55"/>
      <c r="DR190" s="55"/>
      <c r="DS190" s="55"/>
      <c r="DT190" s="55"/>
      <c r="DU190" s="55"/>
      <c r="DV190" s="55"/>
      <c r="DW190" s="55"/>
      <c r="DX190" s="55"/>
      <c r="DY190" s="55"/>
      <c r="DZ190" s="55"/>
      <c r="EA190" s="55"/>
      <c r="EB190" s="55"/>
      <c r="EC190" s="55"/>
      <c r="ED190" s="55"/>
      <c r="EE190" s="55"/>
      <c r="EF190" s="55"/>
      <c r="EG190" s="55"/>
      <c r="EH190" s="55"/>
      <c r="EI190" s="55"/>
      <c r="EJ190" s="55"/>
      <c r="EK190" s="55"/>
      <c r="EL190" s="55"/>
      <c r="EM190" s="55"/>
      <c r="EN190" s="55"/>
      <c r="EO190" s="55"/>
      <c r="EP190" s="55"/>
      <c r="EQ190" s="55"/>
      <c r="ER190" s="55"/>
      <c r="ES190" s="55"/>
      <c r="ET190" s="55"/>
      <c r="EU190" s="55"/>
      <c r="EV190" s="55"/>
      <c r="EW190" s="55"/>
      <c r="EX190" s="55"/>
      <c r="EY190" s="55"/>
      <c r="EZ190" s="55"/>
      <c r="FA190" s="55"/>
      <c r="FB190" s="55"/>
      <c r="FC190" s="55"/>
      <c r="FD190" s="55"/>
      <c r="FE190" s="55"/>
      <c r="FF190" s="55"/>
      <c r="FG190" s="55"/>
      <c r="FH190" s="55"/>
      <c r="FI190" s="55"/>
      <c r="FJ190" s="55"/>
      <c r="FK190" s="55"/>
      <c r="FL190" s="55"/>
      <c r="FM190" s="55"/>
      <c r="FN190" s="55"/>
      <c r="FO190" s="55"/>
      <c r="FP190" s="55"/>
      <c r="FQ190" s="55"/>
      <c r="FR190" s="55"/>
      <c r="FS190" s="55"/>
      <c r="FT190" s="55"/>
      <c r="FU190" s="55"/>
      <c r="FV190" s="55"/>
      <c r="FW190" s="55"/>
      <c r="FX190" s="55"/>
      <c r="FY190" s="55"/>
      <c r="FZ190" s="55"/>
      <c r="GA190" s="55"/>
      <c r="GB190" s="55"/>
      <c r="GC190" s="55"/>
      <c r="GD190" s="55"/>
      <c r="GE190" s="55"/>
      <c r="GF190" s="55"/>
      <c r="GG190" s="55"/>
      <c r="GH190" s="55"/>
      <c r="GI190" s="55"/>
      <c r="GJ190" s="55"/>
      <c r="GK190" s="55"/>
      <c r="GL190" s="55"/>
      <c r="GM190" s="55"/>
      <c r="GN190" s="55"/>
      <c r="GO190" s="55"/>
      <c r="GP190" s="55"/>
      <c r="GQ190" s="55"/>
      <c r="GR190" s="55"/>
      <c r="GS190" s="55"/>
      <c r="GT190" s="55"/>
      <c r="GU190" s="55"/>
      <c r="GV190" s="55"/>
      <c r="GW190" s="55"/>
      <c r="GX190" s="55"/>
      <c r="GY190" s="55"/>
      <c r="GZ190" s="55"/>
      <c r="HA190" s="55"/>
      <c r="HB190" s="55"/>
      <c r="HC190" s="55"/>
      <c r="HD190" s="55"/>
      <c r="HE190" s="55"/>
      <c r="HF190" s="55"/>
      <c r="HG190" s="55"/>
      <c r="HH190" s="55"/>
      <c r="HI190" s="55"/>
      <c r="HJ190" s="55"/>
      <c r="HK190" s="55"/>
      <c r="HL190" s="55"/>
      <c r="HM190" s="55"/>
      <c r="HN190" s="55"/>
      <c r="HO190" s="55"/>
      <c r="HP190" s="55"/>
      <c r="HQ190" s="55"/>
      <c r="HR190" s="55"/>
      <c r="HS190" s="55"/>
      <c r="HT190" s="55"/>
      <c r="HU190" s="55"/>
      <c r="HV190" s="55"/>
      <c r="HW190" s="55"/>
      <c r="HX190" s="55"/>
      <c r="HY190" s="55"/>
      <c r="HZ190" s="55"/>
      <c r="IA190" s="55"/>
      <c r="IB190" s="55"/>
      <c r="IC190" s="55"/>
      <c r="ID190" s="55"/>
      <c r="IE190" s="55"/>
      <c r="IF190" s="55"/>
      <c r="IG190" s="55"/>
      <c r="IH190" s="55"/>
      <c r="II190" s="55"/>
      <c r="IJ190" s="55"/>
      <c r="IK190" s="55"/>
      <c r="IL190" s="55"/>
      <c r="IM190" s="55"/>
      <c r="IN190" s="55"/>
      <c r="IO190" s="55"/>
      <c r="IP190" s="55"/>
      <c r="IQ190" s="55"/>
      <c r="IR190" s="55"/>
      <c r="IS190" s="55"/>
      <c r="IT190" s="55"/>
      <c r="IU190" s="55"/>
      <c r="IV190" s="55"/>
    </row>
    <row r="191" spans="1:256" s="45" customFormat="1" ht="57" customHeight="1">
      <c r="A191" s="10" t="s">
        <v>367</v>
      </c>
      <c r="B191" s="14">
        <v>60000</v>
      </c>
      <c r="C191" s="86">
        <v>0</v>
      </c>
      <c r="D191" s="133">
        <v>0</v>
      </c>
      <c r="E191" s="134"/>
      <c r="F191" s="83">
        <f>D191/B191</f>
        <v>0</v>
      </c>
      <c r="G191" s="53" t="s">
        <v>368</v>
      </c>
      <c r="H191" s="46" t="s">
        <v>219</v>
      </c>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c r="AM191" s="55"/>
      <c r="AN191" s="55"/>
      <c r="AO191" s="55"/>
      <c r="AP191" s="55"/>
      <c r="AQ191" s="55"/>
      <c r="AR191" s="55"/>
      <c r="AS191" s="55"/>
      <c r="AT191" s="55"/>
      <c r="AU191" s="55"/>
      <c r="AV191" s="55"/>
      <c r="AW191" s="55"/>
      <c r="AX191" s="55"/>
      <c r="AY191" s="55"/>
      <c r="AZ191" s="55"/>
      <c r="BA191" s="55"/>
      <c r="BB191" s="55"/>
      <c r="BC191" s="55"/>
      <c r="BD191" s="55"/>
      <c r="BE191" s="55"/>
      <c r="BF191" s="55"/>
      <c r="BG191" s="55"/>
      <c r="BH191" s="55"/>
      <c r="BI191" s="55"/>
      <c r="BJ191" s="55"/>
      <c r="BK191" s="55"/>
      <c r="BL191" s="55"/>
      <c r="BM191" s="55"/>
      <c r="BN191" s="55"/>
      <c r="BO191" s="55"/>
      <c r="BP191" s="55"/>
      <c r="BQ191" s="55"/>
      <c r="BR191" s="55"/>
      <c r="BS191" s="55"/>
      <c r="BT191" s="55"/>
      <c r="BU191" s="55"/>
      <c r="BV191" s="55"/>
      <c r="BW191" s="55"/>
      <c r="BX191" s="55"/>
      <c r="BY191" s="55"/>
      <c r="BZ191" s="55"/>
      <c r="CA191" s="55"/>
      <c r="CB191" s="55"/>
      <c r="CC191" s="55"/>
      <c r="CD191" s="55"/>
      <c r="CE191" s="55"/>
      <c r="CF191" s="55"/>
      <c r="CG191" s="55"/>
      <c r="CH191" s="55"/>
      <c r="CI191" s="55"/>
      <c r="CJ191" s="55"/>
      <c r="CK191" s="55"/>
      <c r="CL191" s="55"/>
      <c r="CM191" s="55"/>
      <c r="CN191" s="55"/>
      <c r="CO191" s="55"/>
      <c r="CP191" s="55"/>
      <c r="CQ191" s="55"/>
      <c r="CR191" s="55"/>
      <c r="CS191" s="55"/>
      <c r="CT191" s="55"/>
      <c r="CU191" s="55"/>
      <c r="CV191" s="55"/>
      <c r="CW191" s="55"/>
      <c r="CX191" s="55"/>
      <c r="CY191" s="55"/>
      <c r="CZ191" s="55"/>
      <c r="DA191" s="55"/>
      <c r="DB191" s="55"/>
      <c r="DC191" s="55"/>
      <c r="DD191" s="55"/>
      <c r="DE191" s="55"/>
      <c r="DF191" s="55"/>
      <c r="DG191" s="55"/>
      <c r="DH191" s="55"/>
      <c r="DI191" s="55"/>
      <c r="DJ191" s="55"/>
      <c r="DK191" s="55"/>
      <c r="DL191" s="55"/>
      <c r="DM191" s="55"/>
      <c r="DN191" s="55"/>
      <c r="DO191" s="55"/>
      <c r="DP191" s="55"/>
      <c r="DQ191" s="55"/>
      <c r="DR191" s="55"/>
      <c r="DS191" s="55"/>
      <c r="DT191" s="55"/>
      <c r="DU191" s="55"/>
      <c r="DV191" s="55"/>
      <c r="DW191" s="55"/>
      <c r="DX191" s="55"/>
      <c r="DY191" s="55"/>
      <c r="DZ191" s="55"/>
      <c r="EA191" s="55"/>
      <c r="EB191" s="55"/>
      <c r="EC191" s="55"/>
      <c r="ED191" s="55"/>
      <c r="EE191" s="55"/>
      <c r="EF191" s="55"/>
      <c r="EG191" s="55"/>
      <c r="EH191" s="55"/>
      <c r="EI191" s="55"/>
      <c r="EJ191" s="55"/>
      <c r="EK191" s="55"/>
      <c r="EL191" s="55"/>
      <c r="EM191" s="55"/>
      <c r="EN191" s="55"/>
      <c r="EO191" s="55"/>
      <c r="EP191" s="55"/>
      <c r="EQ191" s="55"/>
      <c r="ER191" s="55"/>
      <c r="ES191" s="55"/>
      <c r="ET191" s="55"/>
      <c r="EU191" s="55"/>
      <c r="EV191" s="55"/>
      <c r="EW191" s="55"/>
      <c r="EX191" s="55"/>
      <c r="EY191" s="55"/>
      <c r="EZ191" s="55"/>
      <c r="FA191" s="55"/>
      <c r="FB191" s="55"/>
      <c r="FC191" s="55"/>
      <c r="FD191" s="55"/>
      <c r="FE191" s="55"/>
      <c r="FF191" s="55"/>
      <c r="FG191" s="55"/>
      <c r="FH191" s="55"/>
      <c r="FI191" s="55"/>
      <c r="FJ191" s="55"/>
      <c r="FK191" s="55"/>
      <c r="FL191" s="55"/>
      <c r="FM191" s="55"/>
      <c r="FN191" s="55"/>
      <c r="FO191" s="55"/>
      <c r="FP191" s="55"/>
      <c r="FQ191" s="55"/>
      <c r="FR191" s="55"/>
      <c r="FS191" s="55"/>
      <c r="FT191" s="55"/>
      <c r="FU191" s="55"/>
      <c r="FV191" s="55"/>
      <c r="FW191" s="55"/>
      <c r="FX191" s="55"/>
      <c r="FY191" s="55"/>
      <c r="FZ191" s="55"/>
      <c r="GA191" s="55"/>
      <c r="GB191" s="55"/>
      <c r="GC191" s="55"/>
      <c r="GD191" s="55"/>
      <c r="GE191" s="55"/>
      <c r="GF191" s="55"/>
      <c r="GG191" s="55"/>
      <c r="GH191" s="55"/>
      <c r="GI191" s="55"/>
      <c r="GJ191" s="55"/>
      <c r="GK191" s="55"/>
      <c r="GL191" s="55"/>
      <c r="GM191" s="55"/>
      <c r="GN191" s="55"/>
      <c r="GO191" s="55"/>
      <c r="GP191" s="55"/>
      <c r="GQ191" s="55"/>
      <c r="GR191" s="55"/>
      <c r="GS191" s="55"/>
      <c r="GT191" s="55"/>
      <c r="GU191" s="55"/>
      <c r="GV191" s="55"/>
      <c r="GW191" s="55"/>
      <c r="GX191" s="55"/>
      <c r="GY191" s="55"/>
      <c r="GZ191" s="55"/>
      <c r="HA191" s="55"/>
      <c r="HB191" s="55"/>
      <c r="HC191" s="55"/>
      <c r="HD191" s="55"/>
      <c r="HE191" s="55"/>
      <c r="HF191" s="55"/>
      <c r="HG191" s="55"/>
      <c r="HH191" s="55"/>
      <c r="HI191" s="55"/>
      <c r="HJ191" s="55"/>
      <c r="HK191" s="55"/>
      <c r="HL191" s="55"/>
      <c r="HM191" s="55"/>
      <c r="HN191" s="55"/>
      <c r="HO191" s="55"/>
      <c r="HP191" s="55"/>
      <c r="HQ191" s="55"/>
      <c r="HR191" s="55"/>
      <c r="HS191" s="55"/>
      <c r="HT191" s="55"/>
      <c r="HU191" s="55"/>
      <c r="HV191" s="55"/>
      <c r="HW191" s="55"/>
      <c r="HX191" s="55"/>
      <c r="HY191" s="55"/>
      <c r="HZ191" s="55"/>
      <c r="IA191" s="55"/>
      <c r="IB191" s="55"/>
      <c r="IC191" s="55"/>
      <c r="ID191" s="55"/>
      <c r="IE191" s="55"/>
      <c r="IF191" s="55"/>
      <c r="IG191" s="55"/>
      <c r="IH191" s="55"/>
      <c r="II191" s="55"/>
      <c r="IJ191" s="55"/>
      <c r="IK191" s="55"/>
      <c r="IL191" s="55"/>
      <c r="IM191" s="55"/>
      <c r="IN191" s="55"/>
      <c r="IO191" s="55"/>
      <c r="IP191" s="55"/>
      <c r="IQ191" s="55"/>
      <c r="IR191" s="55"/>
      <c r="IS191" s="55"/>
      <c r="IT191" s="55"/>
      <c r="IU191" s="55"/>
      <c r="IV191" s="55"/>
    </row>
    <row r="192" spans="1:14" s="27" customFormat="1" ht="58.5" customHeight="1">
      <c r="A192" s="39" t="s">
        <v>95</v>
      </c>
      <c r="B192" s="93">
        <f>SUM(B188:B191)</f>
        <v>7867000</v>
      </c>
      <c r="C192" s="86">
        <f>SUM(C188:C191)</f>
        <v>2728918</v>
      </c>
      <c r="D192" s="133">
        <f>SUM(D188:D191)</f>
        <v>3451932</v>
      </c>
      <c r="E192" s="134"/>
      <c r="F192" s="49">
        <f>D192/B192</f>
        <v>0.4387863226134486</v>
      </c>
      <c r="G192" s="53"/>
      <c r="H192" s="44"/>
      <c r="I192" s="45"/>
      <c r="J192" s="45"/>
      <c r="K192" s="45"/>
      <c r="L192" s="45"/>
      <c r="M192" s="45"/>
      <c r="N192" s="45"/>
    </row>
    <row r="193" spans="1:14" s="27" customFormat="1" ht="58.5" customHeight="1">
      <c r="A193" s="78" t="s">
        <v>369</v>
      </c>
      <c r="B193" s="39"/>
      <c r="C193" s="120">
        <v>365674</v>
      </c>
      <c r="D193" s="165">
        <v>8341593</v>
      </c>
      <c r="E193" s="166"/>
      <c r="F193" s="83"/>
      <c r="G193" s="39" t="s">
        <v>370</v>
      </c>
      <c r="H193" s="39"/>
      <c r="I193" s="45"/>
      <c r="J193" s="45"/>
      <c r="K193" s="45"/>
      <c r="L193" s="45"/>
      <c r="M193" s="45"/>
      <c r="N193" s="45"/>
    </row>
    <row r="194" spans="1:14" s="27" customFormat="1" ht="41.25" customHeight="1">
      <c r="A194" s="184" t="s">
        <v>148</v>
      </c>
      <c r="B194" s="185">
        <f>SUM(B192+B186+B151+B103+B84+B66+B37)</f>
        <v>355903289</v>
      </c>
      <c r="C194" s="171">
        <f>C37+C66+C84+C103+C151+C186+C192+C193</f>
        <v>82089571</v>
      </c>
      <c r="D194" s="94" t="s">
        <v>371</v>
      </c>
      <c r="E194" s="95">
        <f>D193+D192+D186+D151+D103+D84+D66+D37</f>
        <v>225789366</v>
      </c>
      <c r="F194" s="49">
        <f>E194/B194</f>
        <v>0.6344121366071445</v>
      </c>
      <c r="G194" s="53"/>
      <c r="H194" s="44"/>
      <c r="I194" s="45"/>
      <c r="J194" s="45"/>
      <c r="K194" s="45"/>
      <c r="L194" s="45"/>
      <c r="M194" s="45"/>
      <c r="N194" s="45"/>
    </row>
    <row r="195" spans="1:14" s="27" customFormat="1" ht="54" customHeight="1">
      <c r="A195" s="184"/>
      <c r="B195" s="185"/>
      <c r="C195" s="171"/>
      <c r="D195" s="94" t="s">
        <v>372</v>
      </c>
      <c r="E195" s="95">
        <f>G9+G11-E194</f>
        <v>656589295</v>
      </c>
      <c r="F195" s="96"/>
      <c r="G195" s="53"/>
      <c r="H195" s="44"/>
      <c r="I195" s="45"/>
      <c r="J195" s="45"/>
      <c r="K195" s="45"/>
      <c r="L195" s="45"/>
      <c r="M195" s="45"/>
      <c r="N195" s="45"/>
    </row>
    <row r="196" spans="1:14" s="98" customFormat="1" ht="45" customHeight="1">
      <c r="A196" s="172" t="s">
        <v>373</v>
      </c>
      <c r="B196" s="172"/>
      <c r="C196" s="172"/>
      <c r="D196" s="172"/>
      <c r="E196" s="172"/>
      <c r="F196" s="172"/>
      <c r="G196" s="172"/>
      <c r="H196" s="172"/>
      <c r="I196" s="97"/>
      <c r="J196" s="97"/>
      <c r="K196" s="97"/>
      <c r="L196" s="97"/>
      <c r="M196" s="97"/>
      <c r="N196" s="97"/>
    </row>
    <row r="197" spans="1:14" s="98" customFormat="1" ht="45" customHeight="1">
      <c r="A197" s="122"/>
      <c r="B197" s="122"/>
      <c r="C197" s="122"/>
      <c r="D197" s="122"/>
      <c r="E197" s="122"/>
      <c r="F197" s="122"/>
      <c r="G197" s="122"/>
      <c r="H197" s="122"/>
      <c r="I197" s="97"/>
      <c r="J197" s="97"/>
      <c r="K197" s="97"/>
      <c r="L197" s="97"/>
      <c r="M197" s="97"/>
      <c r="N197" s="97"/>
    </row>
    <row r="198" spans="1:14" s="98" customFormat="1" ht="45" customHeight="1">
      <c r="A198" s="122"/>
      <c r="B198" s="122"/>
      <c r="C198" s="122"/>
      <c r="D198" s="122"/>
      <c r="E198" s="122"/>
      <c r="F198" s="122"/>
      <c r="G198" s="122"/>
      <c r="H198" s="122"/>
      <c r="I198" s="97"/>
      <c r="J198" s="97"/>
      <c r="K198" s="97"/>
      <c r="L198" s="97"/>
      <c r="M198" s="97"/>
      <c r="N198" s="97"/>
    </row>
    <row r="199" spans="1:14" s="100" customFormat="1" ht="76.5" customHeight="1">
      <c r="A199" s="180" t="s">
        <v>374</v>
      </c>
      <c r="B199" s="180"/>
      <c r="C199" s="180"/>
      <c r="D199" s="180"/>
      <c r="E199" s="180"/>
      <c r="F199" s="180"/>
      <c r="G199" s="180"/>
      <c r="H199" s="180"/>
      <c r="I199" s="99"/>
      <c r="J199" s="99"/>
      <c r="K199" s="99"/>
      <c r="L199" s="99"/>
      <c r="M199" s="99"/>
      <c r="N199" s="99"/>
    </row>
    <row r="200" spans="1:14" s="21" customFormat="1" ht="47.25" customHeight="1">
      <c r="A200" s="173" t="s">
        <v>375</v>
      </c>
      <c r="B200" s="173"/>
      <c r="C200" s="173"/>
      <c r="D200" s="173"/>
      <c r="E200" s="173"/>
      <c r="F200" s="173"/>
      <c r="G200" s="173"/>
      <c r="H200" s="173"/>
      <c r="I200" s="20"/>
      <c r="J200" s="20"/>
      <c r="K200" s="20"/>
      <c r="L200" s="20"/>
      <c r="M200" s="20"/>
      <c r="N200" s="20"/>
    </row>
    <row r="201" spans="1:14" s="21" customFormat="1" ht="45" customHeight="1">
      <c r="A201" s="101">
        <f>E195</f>
        <v>656589295</v>
      </c>
      <c r="B201" s="102" t="s">
        <v>376</v>
      </c>
      <c r="C201" s="101"/>
      <c r="D201" s="101"/>
      <c r="E201" s="101"/>
      <c r="F201" s="101"/>
      <c r="G201" s="103"/>
      <c r="H201" s="22"/>
      <c r="I201" s="20"/>
      <c r="J201" s="20"/>
      <c r="K201" s="20"/>
      <c r="L201" s="20"/>
      <c r="M201" s="20"/>
      <c r="N201" s="20"/>
    </row>
    <row r="202" spans="1:14" s="21" customFormat="1" ht="33.75" customHeight="1">
      <c r="A202" s="167" t="s">
        <v>377</v>
      </c>
      <c r="B202" s="168"/>
      <c r="C202" s="168"/>
      <c r="D202" s="168"/>
      <c r="E202" s="168"/>
      <c r="F202" s="168"/>
      <c r="G202" s="105"/>
      <c r="H202" s="104"/>
      <c r="I202" s="20"/>
      <c r="J202" s="20"/>
      <c r="K202" s="20"/>
      <c r="L202" s="20"/>
      <c r="M202" s="20"/>
      <c r="N202" s="20"/>
    </row>
    <row r="203" spans="1:14" s="18" customFormat="1" ht="67.5" customHeight="1">
      <c r="A203" s="167" t="s">
        <v>382</v>
      </c>
      <c r="B203" s="167"/>
      <c r="C203" s="167"/>
      <c r="D203" s="167"/>
      <c r="E203" s="167"/>
      <c r="F203" s="167"/>
      <c r="G203" s="167"/>
      <c r="H203" s="167"/>
      <c r="I203" s="15"/>
      <c r="J203" s="15"/>
      <c r="K203" s="15"/>
      <c r="L203" s="15"/>
      <c r="M203" s="15"/>
      <c r="N203" s="15"/>
    </row>
    <row r="204" spans="1:14" s="18" customFormat="1" ht="65.25" customHeight="1">
      <c r="A204" s="167" t="s">
        <v>384</v>
      </c>
      <c r="B204" s="167"/>
      <c r="C204" s="167"/>
      <c r="D204" s="167"/>
      <c r="E204" s="167"/>
      <c r="F204" s="167"/>
      <c r="G204" s="167"/>
      <c r="H204" s="167"/>
      <c r="I204" s="15"/>
      <c r="J204" s="15"/>
      <c r="K204" s="15"/>
      <c r="L204" s="15"/>
      <c r="M204" s="15"/>
      <c r="N204" s="15"/>
    </row>
    <row r="205" spans="1:14" s="18" customFormat="1" ht="103.5" customHeight="1">
      <c r="A205" s="167" t="s">
        <v>378</v>
      </c>
      <c r="B205" s="167"/>
      <c r="C205" s="167"/>
      <c r="D205" s="167"/>
      <c r="E205" s="167"/>
      <c r="F205" s="167"/>
      <c r="G205" s="167"/>
      <c r="H205" s="167"/>
      <c r="I205" s="15"/>
      <c r="J205" s="15"/>
      <c r="K205" s="15"/>
      <c r="L205" s="15"/>
      <c r="M205" s="15"/>
      <c r="N205" s="15"/>
    </row>
    <row r="206" spans="1:14" s="18" customFormat="1" ht="59.25" customHeight="1">
      <c r="A206" s="170" t="s">
        <v>379</v>
      </c>
      <c r="B206" s="170"/>
      <c r="C206" s="170"/>
      <c r="D206" s="170"/>
      <c r="E206" s="170"/>
      <c r="F206" s="170"/>
      <c r="G206" s="170"/>
      <c r="H206" s="170"/>
      <c r="I206" s="15"/>
      <c r="J206" s="15"/>
      <c r="K206" s="15"/>
      <c r="L206" s="15"/>
      <c r="M206" s="15"/>
      <c r="N206" s="15"/>
    </row>
    <row r="207" spans="1:14" s="18" customFormat="1" ht="231.75" customHeight="1">
      <c r="A207" s="169" t="s">
        <v>386</v>
      </c>
      <c r="B207" s="169"/>
      <c r="C207" s="164" t="s">
        <v>380</v>
      </c>
      <c r="D207" s="164"/>
      <c r="E207" s="164"/>
      <c r="F207" s="107"/>
      <c r="G207" s="107"/>
      <c r="H207" s="107"/>
      <c r="I207" s="15"/>
      <c r="J207" s="15"/>
      <c r="K207" s="15"/>
      <c r="L207" s="15"/>
      <c r="M207" s="15"/>
      <c r="N207" s="15"/>
    </row>
    <row r="208" spans="1:14" s="18" customFormat="1" ht="32.25" customHeight="1">
      <c r="A208" s="108" t="s">
        <v>383</v>
      </c>
      <c r="B208" s="29"/>
      <c r="C208" s="164" t="s">
        <v>381</v>
      </c>
      <c r="D208" s="164"/>
      <c r="E208" s="164"/>
      <c r="F208" s="107"/>
      <c r="G208" s="107"/>
      <c r="H208" s="107"/>
      <c r="I208" s="15"/>
      <c r="J208" s="15"/>
      <c r="K208" s="15"/>
      <c r="L208" s="15"/>
      <c r="M208" s="15"/>
      <c r="N208" s="15"/>
    </row>
    <row r="209" spans="1:14" s="18" customFormat="1" ht="32.25" customHeight="1">
      <c r="A209" s="108"/>
      <c r="B209" s="29"/>
      <c r="C209" s="119"/>
      <c r="D209" s="119"/>
      <c r="E209" s="119"/>
      <c r="F209" s="107"/>
      <c r="G209" s="107"/>
      <c r="H209" s="107"/>
      <c r="I209" s="15"/>
      <c r="J209" s="15"/>
      <c r="K209" s="15"/>
      <c r="L209" s="15"/>
      <c r="M209" s="15"/>
      <c r="N209" s="15"/>
    </row>
    <row r="210" spans="9:14" ht="30" customHeight="1">
      <c r="I210" s="113"/>
      <c r="K210" s="113"/>
      <c r="L210" s="113"/>
      <c r="M210" s="113"/>
      <c r="N210" s="113"/>
    </row>
    <row r="211" spans="9:14" ht="30" customHeight="1">
      <c r="I211" s="113"/>
      <c r="K211" s="113"/>
      <c r="L211" s="113"/>
      <c r="M211" s="113"/>
      <c r="N211" s="113"/>
    </row>
    <row r="212" spans="9:14" ht="30" customHeight="1">
      <c r="I212" s="113"/>
      <c r="K212" s="113"/>
      <c r="L212" s="113"/>
      <c r="M212" s="113"/>
      <c r="N212" s="113"/>
    </row>
    <row r="213" spans="9:14" ht="30" customHeight="1">
      <c r="I213" s="113"/>
      <c r="K213" s="113"/>
      <c r="L213" s="113"/>
      <c r="M213" s="113"/>
      <c r="N213" s="113"/>
    </row>
    <row r="214" spans="9:14" ht="30" customHeight="1">
      <c r="I214" s="113"/>
      <c r="K214" s="113"/>
      <c r="L214" s="113"/>
      <c r="M214" s="113"/>
      <c r="N214" s="113"/>
    </row>
    <row r="215" spans="9:14" ht="30" customHeight="1">
      <c r="I215" s="113"/>
      <c r="K215" s="113"/>
      <c r="L215" s="113"/>
      <c r="M215" s="113"/>
      <c r="N215" s="113"/>
    </row>
    <row r="216" spans="9:14" ht="30" customHeight="1">
      <c r="I216" s="113"/>
      <c r="K216" s="113"/>
      <c r="L216" s="113"/>
      <c r="M216" s="113"/>
      <c r="N216" s="113"/>
    </row>
    <row r="217" spans="9:14" ht="30" customHeight="1">
      <c r="I217" s="113"/>
      <c r="K217" s="113"/>
      <c r="L217" s="113"/>
      <c r="M217" s="113"/>
      <c r="N217" s="113"/>
    </row>
    <row r="218" spans="9:14" ht="30" customHeight="1">
      <c r="I218" s="113"/>
      <c r="K218" s="113"/>
      <c r="L218" s="113"/>
      <c r="M218" s="113"/>
      <c r="N218" s="113"/>
    </row>
    <row r="219" spans="9:14" ht="30" customHeight="1">
      <c r="I219" s="113"/>
      <c r="K219" s="113"/>
      <c r="L219" s="113"/>
      <c r="M219" s="113"/>
      <c r="N219" s="113"/>
    </row>
    <row r="220" spans="9:14" ht="30" customHeight="1">
      <c r="I220" s="113"/>
      <c r="K220" s="113"/>
      <c r="L220" s="113"/>
      <c r="M220" s="113"/>
      <c r="N220" s="113"/>
    </row>
    <row r="221" spans="9:14" ht="30" customHeight="1">
      <c r="I221" s="113"/>
      <c r="K221" s="113"/>
      <c r="L221" s="113"/>
      <c r="M221" s="113"/>
      <c r="N221" s="113"/>
    </row>
    <row r="222" spans="9:14" ht="30" customHeight="1">
      <c r="I222" s="113"/>
      <c r="K222" s="113"/>
      <c r="L222" s="113"/>
      <c r="M222" s="113"/>
      <c r="N222" s="113"/>
    </row>
    <row r="223" spans="9:14" ht="30" customHeight="1">
      <c r="I223" s="113"/>
      <c r="K223" s="113"/>
      <c r="L223" s="113"/>
      <c r="M223" s="113"/>
      <c r="N223" s="113"/>
    </row>
    <row r="224" spans="9:14" ht="30" customHeight="1">
      <c r="I224" s="113"/>
      <c r="K224" s="113"/>
      <c r="L224" s="113"/>
      <c r="M224" s="113"/>
      <c r="N224" s="113"/>
    </row>
    <row r="225" spans="9:14" ht="30" customHeight="1">
      <c r="I225" s="113"/>
      <c r="K225" s="113"/>
      <c r="L225" s="113"/>
      <c r="M225" s="113"/>
      <c r="N225" s="113"/>
    </row>
    <row r="226" spans="9:14" ht="30" customHeight="1">
      <c r="I226" s="113"/>
      <c r="K226" s="113"/>
      <c r="L226" s="113"/>
      <c r="M226" s="113"/>
      <c r="N226" s="113"/>
    </row>
    <row r="227" spans="9:14" ht="30" customHeight="1">
      <c r="I227" s="113"/>
      <c r="K227" s="113"/>
      <c r="L227" s="113"/>
      <c r="M227" s="113"/>
      <c r="N227" s="113"/>
    </row>
    <row r="228" spans="9:14" ht="30" customHeight="1">
      <c r="I228" s="113"/>
      <c r="K228" s="113"/>
      <c r="L228" s="113"/>
      <c r="M228" s="113"/>
      <c r="N228" s="113"/>
    </row>
    <row r="229" spans="9:14" ht="30" customHeight="1">
      <c r="I229" s="113"/>
      <c r="K229" s="113"/>
      <c r="L229" s="113"/>
      <c r="M229" s="113"/>
      <c r="N229" s="113"/>
    </row>
    <row r="230" spans="9:14" ht="30" customHeight="1">
      <c r="I230" s="113"/>
      <c r="K230" s="113"/>
      <c r="L230" s="113"/>
      <c r="M230" s="113"/>
      <c r="N230" s="113"/>
    </row>
    <row r="231" spans="9:14" ht="30" customHeight="1">
      <c r="I231" s="113"/>
      <c r="K231" s="113"/>
      <c r="L231" s="113"/>
      <c r="M231" s="113"/>
      <c r="N231" s="113"/>
    </row>
    <row r="232" spans="9:14" ht="30" customHeight="1">
      <c r="I232" s="113"/>
      <c r="K232" s="113"/>
      <c r="L232" s="113"/>
      <c r="M232" s="113"/>
      <c r="N232" s="113"/>
    </row>
    <row r="233" spans="9:14" ht="30" customHeight="1">
      <c r="I233" s="113"/>
      <c r="K233" s="113"/>
      <c r="L233" s="113"/>
      <c r="M233" s="113"/>
      <c r="N233" s="113"/>
    </row>
    <row r="234" spans="9:14" ht="30" customHeight="1">
      <c r="I234" s="113"/>
      <c r="K234" s="113"/>
      <c r="L234" s="113"/>
      <c r="M234" s="113"/>
      <c r="N234" s="113"/>
    </row>
    <row r="235" spans="9:14" ht="30" customHeight="1">
      <c r="I235" s="113"/>
      <c r="K235" s="113"/>
      <c r="L235" s="113"/>
      <c r="M235" s="113"/>
      <c r="N235" s="113"/>
    </row>
    <row r="236" spans="9:14" ht="30" customHeight="1">
      <c r="I236" s="113"/>
      <c r="K236" s="113"/>
      <c r="L236" s="113"/>
      <c r="M236" s="113"/>
      <c r="N236" s="113"/>
    </row>
    <row r="237" spans="9:14" ht="30" customHeight="1">
      <c r="I237" s="113"/>
      <c r="K237" s="113"/>
      <c r="L237" s="113"/>
      <c r="M237" s="113"/>
      <c r="N237" s="113"/>
    </row>
    <row r="238" spans="9:14" ht="30" customHeight="1">
      <c r="I238" s="113"/>
      <c r="K238" s="113"/>
      <c r="L238" s="113"/>
      <c r="M238" s="113"/>
      <c r="N238" s="113"/>
    </row>
    <row r="239" spans="9:14" ht="30" customHeight="1">
      <c r="I239" s="113"/>
      <c r="K239" s="113"/>
      <c r="L239" s="113"/>
      <c r="M239" s="113"/>
      <c r="N239" s="113"/>
    </row>
    <row r="240" spans="9:14" ht="30" customHeight="1">
      <c r="I240" s="113"/>
      <c r="K240" s="113"/>
      <c r="L240" s="113"/>
      <c r="M240" s="113"/>
      <c r="N240" s="113"/>
    </row>
    <row r="241" spans="9:14" ht="30" customHeight="1">
      <c r="I241" s="113"/>
      <c r="K241" s="113"/>
      <c r="L241" s="113"/>
      <c r="M241" s="113"/>
      <c r="N241" s="113"/>
    </row>
    <row r="242" spans="9:14" ht="30" customHeight="1">
      <c r="I242" s="113"/>
      <c r="K242" s="113"/>
      <c r="L242" s="113"/>
      <c r="M242" s="113"/>
      <c r="N242" s="113"/>
    </row>
    <row r="243" spans="9:14" ht="30" customHeight="1">
      <c r="I243" s="113"/>
      <c r="K243" s="113"/>
      <c r="L243" s="113"/>
      <c r="M243" s="113"/>
      <c r="N243" s="113"/>
    </row>
    <row r="244" spans="9:14" ht="30" customHeight="1">
      <c r="I244" s="113"/>
      <c r="K244" s="113"/>
      <c r="L244" s="113"/>
      <c r="M244" s="113"/>
      <c r="N244" s="113"/>
    </row>
    <row r="245" spans="9:14" ht="30" customHeight="1">
      <c r="I245" s="113"/>
      <c r="K245" s="113"/>
      <c r="L245" s="113"/>
      <c r="M245" s="113"/>
      <c r="N245" s="113"/>
    </row>
    <row r="246" spans="9:14" ht="30" customHeight="1">
      <c r="I246" s="113"/>
      <c r="K246" s="113"/>
      <c r="L246" s="113"/>
      <c r="M246" s="113"/>
      <c r="N246" s="113"/>
    </row>
    <row r="247" ht="21.75" customHeight="1"/>
    <row r="248" ht="30" customHeight="1" hidden="1"/>
    <row r="249" ht="30" customHeight="1" hidden="1"/>
    <row r="250" ht="30" customHeight="1" hidden="1"/>
    <row r="251" ht="30" customHeight="1" hidden="1"/>
    <row r="252" ht="30" customHeight="1" hidden="1"/>
    <row r="253" ht="30" customHeight="1" hidden="1"/>
    <row r="254" ht="30" customHeight="1" hidden="1"/>
    <row r="255" ht="30" customHeight="1" hidden="1"/>
    <row r="256" ht="30" customHeight="1" hidden="1"/>
    <row r="257" ht="30" customHeight="1" hidden="1"/>
    <row r="258" ht="30" customHeight="1" hidden="1"/>
    <row r="260" ht="17.25" customHeight="1"/>
    <row r="261" ht="30" customHeight="1" hidden="1"/>
    <row r="262" ht="30" customHeight="1" hidden="1"/>
    <row r="263" ht="30" customHeight="1" hidden="1"/>
    <row r="264" ht="30" customHeight="1" hidden="1"/>
    <row r="265" ht="30" customHeight="1" hidden="1"/>
    <row r="266" ht="30" customHeight="1" hidden="1"/>
    <row r="267" ht="30" customHeight="1" hidden="1"/>
    <row r="268" ht="30" customHeight="1" hidden="1"/>
    <row r="269" ht="30" customHeight="1" hidden="1"/>
    <row r="271" ht="21" customHeight="1"/>
    <row r="272" ht="30" customHeight="1" hidden="1"/>
    <row r="273" ht="30" customHeight="1" hidden="1"/>
    <row r="274" ht="30" customHeight="1" hidden="1"/>
    <row r="275" ht="30" customHeight="1" hidden="1"/>
    <row r="276" ht="30" customHeight="1" hidden="1"/>
    <row r="277" ht="30" customHeight="1" hidden="1"/>
    <row r="278" ht="30" customHeight="1" hidden="1"/>
    <row r="279" ht="30" customHeight="1" hidden="1"/>
  </sheetData>
  <sheetProtection/>
  <mergeCells count="205">
    <mergeCell ref="A6:H6"/>
    <mergeCell ref="A7:H7"/>
    <mergeCell ref="A8:H8"/>
    <mergeCell ref="A5:G5"/>
    <mergeCell ref="A1:H1"/>
    <mergeCell ref="A2:H2"/>
    <mergeCell ref="A3:H3"/>
    <mergeCell ref="A4:H4"/>
    <mergeCell ref="A9:E9"/>
    <mergeCell ref="A16:H16"/>
    <mergeCell ref="D19:E19"/>
    <mergeCell ref="A17:H17"/>
    <mergeCell ref="A11:E11"/>
    <mergeCell ref="A12:G12"/>
    <mergeCell ref="A13:G13"/>
    <mergeCell ref="A14:G14"/>
    <mergeCell ref="A15:H15"/>
    <mergeCell ref="D82:E82"/>
    <mergeCell ref="D83:E83"/>
    <mergeCell ref="A20:H20"/>
    <mergeCell ref="A199:H199"/>
    <mergeCell ref="A85:H85"/>
    <mergeCell ref="A194:A195"/>
    <mergeCell ref="B194:B195"/>
    <mergeCell ref="A152:H152"/>
    <mergeCell ref="D155:E155"/>
    <mergeCell ref="D156:E156"/>
    <mergeCell ref="D157:E157"/>
    <mergeCell ref="D158:E158"/>
    <mergeCell ref="D159:E159"/>
    <mergeCell ref="D160:E160"/>
    <mergeCell ref="D43:E43"/>
    <mergeCell ref="D35:E35"/>
    <mergeCell ref="D36:E36"/>
    <mergeCell ref="D37:E37"/>
    <mergeCell ref="D39:E39"/>
    <mergeCell ref="D41:E41"/>
    <mergeCell ref="A38:H38"/>
    <mergeCell ref="D22:E22"/>
    <mergeCell ref="D23:E23"/>
    <mergeCell ref="D24:E24"/>
    <mergeCell ref="D25:E25"/>
    <mergeCell ref="C194:C195"/>
    <mergeCell ref="A196:H196"/>
    <mergeCell ref="A200:H200"/>
    <mergeCell ref="D192:E192"/>
    <mergeCell ref="A207:B207"/>
    <mergeCell ref="A203:H203"/>
    <mergeCell ref="A205:H205"/>
    <mergeCell ref="A206:H206"/>
    <mergeCell ref="A204:H204"/>
    <mergeCell ref="D26:E26"/>
    <mergeCell ref="D27:E27"/>
    <mergeCell ref="D40:E40"/>
    <mergeCell ref="C208:E208"/>
    <mergeCell ref="C207:E207"/>
    <mergeCell ref="D31:E31"/>
    <mergeCell ref="D32:E32"/>
    <mergeCell ref="D42:E42"/>
    <mergeCell ref="D193:E193"/>
    <mergeCell ref="A202:F202"/>
    <mergeCell ref="D28:E28"/>
    <mergeCell ref="D29:E29"/>
    <mergeCell ref="D30:E30"/>
    <mergeCell ref="D34:E34"/>
    <mergeCell ref="D33:E33"/>
    <mergeCell ref="D49:E49"/>
    <mergeCell ref="D51:E51"/>
    <mergeCell ref="D44:E44"/>
    <mergeCell ref="D45:E45"/>
    <mergeCell ref="D46:E46"/>
    <mergeCell ref="D47:E47"/>
    <mergeCell ref="D48:E48"/>
    <mergeCell ref="D50:E50"/>
    <mergeCell ref="D52:E52"/>
    <mergeCell ref="D53:E53"/>
    <mergeCell ref="D54:E54"/>
    <mergeCell ref="D55:E55"/>
    <mergeCell ref="D56:E56"/>
    <mergeCell ref="D57:E57"/>
    <mergeCell ref="D58:E58"/>
    <mergeCell ref="D60:E60"/>
    <mergeCell ref="D59:E59"/>
    <mergeCell ref="D61:E61"/>
    <mergeCell ref="D62:E62"/>
    <mergeCell ref="D63:E63"/>
    <mergeCell ref="D64:E64"/>
    <mergeCell ref="D65:E65"/>
    <mergeCell ref="D66:E66"/>
    <mergeCell ref="D68:E68"/>
    <mergeCell ref="D69:E69"/>
    <mergeCell ref="A67:H67"/>
    <mergeCell ref="D70:E70"/>
    <mergeCell ref="D71:E71"/>
    <mergeCell ref="D72:E72"/>
    <mergeCell ref="D73:E73"/>
    <mergeCell ref="D74:E74"/>
    <mergeCell ref="D75:E75"/>
    <mergeCell ref="D76:E76"/>
    <mergeCell ref="D77:E77"/>
    <mergeCell ref="D78:E78"/>
    <mergeCell ref="D79:E79"/>
    <mergeCell ref="D80:E80"/>
    <mergeCell ref="D81:E81"/>
    <mergeCell ref="D84:E84"/>
    <mergeCell ref="D86:E86"/>
    <mergeCell ref="D87:E87"/>
    <mergeCell ref="D88:E88"/>
    <mergeCell ref="D89:E89"/>
    <mergeCell ref="D90:E90"/>
    <mergeCell ref="D91:E91"/>
    <mergeCell ref="D92:E92"/>
    <mergeCell ref="D93:E93"/>
    <mergeCell ref="D94:E94"/>
    <mergeCell ref="D95:E95"/>
    <mergeCell ref="D96:E96"/>
    <mergeCell ref="D97:E97"/>
    <mergeCell ref="D98:E98"/>
    <mergeCell ref="D99:E99"/>
    <mergeCell ref="D100:E100"/>
    <mergeCell ref="D102:E102"/>
    <mergeCell ref="D103:E103"/>
    <mergeCell ref="D105:E105"/>
    <mergeCell ref="D106:E106"/>
    <mergeCell ref="A104:H104"/>
    <mergeCell ref="D107:E107"/>
    <mergeCell ref="D108:E108"/>
    <mergeCell ref="D109:E109"/>
    <mergeCell ref="D110:E110"/>
    <mergeCell ref="D111:E111"/>
    <mergeCell ref="D112:E112"/>
    <mergeCell ref="D113:E113"/>
    <mergeCell ref="D114:E114"/>
    <mergeCell ref="D115:E115"/>
    <mergeCell ref="D116:E116"/>
    <mergeCell ref="D117:E117"/>
    <mergeCell ref="D118:E118"/>
    <mergeCell ref="D119:E119"/>
    <mergeCell ref="D120:E120"/>
    <mergeCell ref="D121:E121"/>
    <mergeCell ref="D122:E122"/>
    <mergeCell ref="D123:E123"/>
    <mergeCell ref="D124:E124"/>
    <mergeCell ref="D125:E125"/>
    <mergeCell ref="D126:E126"/>
    <mergeCell ref="D127:E127"/>
    <mergeCell ref="D128:E128"/>
    <mergeCell ref="D129:E129"/>
    <mergeCell ref="D130:E130"/>
    <mergeCell ref="D131:E131"/>
    <mergeCell ref="D132:E132"/>
    <mergeCell ref="D133:E133"/>
    <mergeCell ref="D136:E136"/>
    <mergeCell ref="D135:E135"/>
    <mergeCell ref="D134:E134"/>
    <mergeCell ref="D138:E138"/>
    <mergeCell ref="D145:E145"/>
    <mergeCell ref="D146:E146"/>
    <mergeCell ref="D139:E139"/>
    <mergeCell ref="D140:E140"/>
    <mergeCell ref="D141:E141"/>
    <mergeCell ref="D142:E142"/>
    <mergeCell ref="D101:E101"/>
    <mergeCell ref="D153:E153"/>
    <mergeCell ref="D154:E154"/>
    <mergeCell ref="D147:E147"/>
    <mergeCell ref="D148:E148"/>
    <mergeCell ref="D149:E149"/>
    <mergeCell ref="D151:E151"/>
    <mergeCell ref="D143:E143"/>
    <mergeCell ref="D144:E144"/>
    <mergeCell ref="D137:E137"/>
    <mergeCell ref="D161:E161"/>
    <mergeCell ref="D162:E162"/>
    <mergeCell ref="D163:E163"/>
    <mergeCell ref="D164:E164"/>
    <mergeCell ref="D165:E165"/>
    <mergeCell ref="D166:E166"/>
    <mergeCell ref="D167:E167"/>
    <mergeCell ref="D168:E168"/>
    <mergeCell ref="D170:E170"/>
    <mergeCell ref="D171:E171"/>
    <mergeCell ref="D169:E169"/>
    <mergeCell ref="D178:E178"/>
    <mergeCell ref="D179:E179"/>
    <mergeCell ref="D172:E172"/>
    <mergeCell ref="D174:E174"/>
    <mergeCell ref="D175:E175"/>
    <mergeCell ref="D173:E173"/>
    <mergeCell ref="D191:E191"/>
    <mergeCell ref="D184:E184"/>
    <mergeCell ref="D185:E185"/>
    <mergeCell ref="D186:E186"/>
    <mergeCell ref="D188:E188"/>
    <mergeCell ref="A187:H187"/>
    <mergeCell ref="D150:E150"/>
    <mergeCell ref="D21:E21"/>
    <mergeCell ref="D189:E189"/>
    <mergeCell ref="D190:E190"/>
    <mergeCell ref="D180:E180"/>
    <mergeCell ref="D181:E181"/>
    <mergeCell ref="D182:E182"/>
    <mergeCell ref="D183:E183"/>
    <mergeCell ref="D176:E176"/>
    <mergeCell ref="D177:E177"/>
  </mergeCells>
  <printOptions/>
  <pageMargins left="0.31496062992125984" right="0.31496062992125984" top="0.5905511811023623" bottom="0.5905511811023623" header="0" footer="0.1968503937007874"/>
  <pageSetup fitToHeight="4" horizontalDpi="600" verticalDpi="600" orientation="portrait" paperSize="9" scale="90" r:id="rId1"/>
  <headerFooter alignWithMargins="0">
    <oddFooter>&amp;C第 &amp;P 頁，共 &amp;N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yach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sina</dc:creator>
  <cp:keywords/>
  <dc:description/>
  <cp:lastModifiedBy>23109</cp:lastModifiedBy>
  <cp:lastPrinted>2013-10-25T09:28:25Z</cp:lastPrinted>
  <dcterms:created xsi:type="dcterms:W3CDTF">2006-10-12T07:05:02Z</dcterms:created>
  <dcterms:modified xsi:type="dcterms:W3CDTF">2013-11-05T02:15:55Z</dcterms:modified>
  <cp:category/>
  <cp:version/>
  <cp:contentType/>
  <cp:contentStatus/>
</cp:coreProperties>
</file>