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7995" activeTab="0"/>
  </bookViews>
  <sheets>
    <sheet name="Sheet1" sheetId="1" r:id="rId1"/>
  </sheets>
  <definedNames>
    <definedName name="_xlnm.Print_Titles" localSheetId="0">'Sheet1'!$18:$18</definedName>
  </definedNames>
  <calcPr fullCalcOnLoad="1"/>
</workbook>
</file>

<file path=xl/sharedStrings.xml><?xml version="1.0" encoding="utf-8"?>
<sst xmlns="http://schemas.openxmlformats.org/spreadsheetml/2006/main" count="579" uniqueCount="378">
  <si>
    <t>元。</t>
  </si>
  <si>
    <r>
      <t>雲林縣政府</t>
    </r>
    <r>
      <rPr>
        <sz val="18"/>
        <rFont val="標楷體"/>
        <family val="4"/>
      </rPr>
      <t xml:space="preserve">
公益彩券盈餘分配辦理社會福利及慈善事業情形季報表
  </t>
    </r>
  </si>
  <si>
    <t>填表說明：「福利類別及項目」，得視當季實際執行情形酌予增減或修正。</t>
  </si>
  <si>
    <t>機關主管
簽    章：</t>
  </si>
  <si>
    <t>會計單位
主管簽章：</t>
  </si>
  <si>
    <t>業務單位
主管簽章：</t>
  </si>
  <si>
    <t xml:space="preserve">(b) </t>
  </si>
  <si>
    <t xml:space="preserve">       —</t>
  </si>
  <si>
    <t>1.低收入戶各款生活補助</t>
  </si>
  <si>
    <t>1.身心障礙生活補助</t>
  </si>
  <si>
    <t>2.96年雲林縣心智障礙者社區適應照顧服務計畫</t>
  </si>
  <si>
    <t>1.95年度發展遲緩兒童早期療育日間托育及設施設備費保留案</t>
  </si>
  <si>
    <t>2.96年雲林縣政府辦理發展遲緩兒童早期療育費用補助實施計畫保留案</t>
  </si>
  <si>
    <t>3.96年發展遲緩兒融合托育推動計畫</t>
  </si>
  <si>
    <t>小計</t>
  </si>
  <si>
    <t>四、本年度1月起至本季截止，累計公益彩券盈餘分配數為</t>
  </si>
  <si>
    <t xml:space="preserve">(a) </t>
  </si>
  <si>
    <t>6.97年度雲林縣政府發展遲緩兒童早期療育口湖地區日間托育計畫</t>
  </si>
  <si>
    <t>1.97年雲林縣斗六區.虎尾區.斗南區外及籍配偶輔導服務及支持網絡建立</t>
  </si>
  <si>
    <t>2.雲林縣單親家庭支持服務方案</t>
  </si>
  <si>
    <t>3.折翼天使-重新起飛-未婚媽媽家庭扶助計畫</t>
  </si>
  <si>
    <t>4.在地人ㄟ愛-單親網絡補給站年度服務宣導暨系列成長活動</t>
  </si>
  <si>
    <t>1.補助雲林縣老人會暨縣內20鄉鎮市老人會97年度辦理各項重陽敬老活動</t>
  </si>
  <si>
    <t>4.96年雲之鄉日間照顧服務中心保留案</t>
  </si>
  <si>
    <t>5.雲林縣身心障礙福利大樓無障礙空間改善</t>
  </si>
  <si>
    <t>6.身心障礙者輔助器具巡迴維修計畫</t>
  </si>
  <si>
    <t>2.雲林縣受虐或目睹暴力兒童及少年個案處遇服務</t>
  </si>
  <si>
    <t xml:space="preserve">       —</t>
  </si>
  <si>
    <t xml:space="preserve">   註:公彩盈餘分配款為:</t>
  </si>
  <si>
    <t>（二）尚未執行之原因：</t>
  </si>
  <si>
    <t>4.安溪96年兒童酷夏快樂營~偏遠地區弱勢家庭子女課業生活輔導活動</t>
  </si>
  <si>
    <t>5.雲林縣政府辦理發展遲緩兒童早期療育費用補助實施計畫</t>
  </si>
  <si>
    <r>
      <t>8.北港地區弱勢兒童課後輔導實施計畫</t>
    </r>
    <r>
      <rPr>
        <sz val="12"/>
        <rFont val="標楷體"/>
        <family val="4"/>
      </rPr>
      <t xml:space="preserve"> </t>
    </r>
  </si>
  <si>
    <t>5.98年度雲林縣(虎尾區)外籍配偶輔導服務及支持網絡建立</t>
  </si>
  <si>
    <t>6.關懷男性單親家庭個案管
理服務方案</t>
  </si>
  <si>
    <t>7.「攜手閱讀、伴我成長」98年度雲林縣-斗六區越南籍外籍配偶親子學習成長團體</t>
  </si>
  <si>
    <t>8.98年雲林縣北港區單親家庭服務網絡工作站</t>
  </si>
  <si>
    <t>9.雲林縣婦幼福利活動計畫</t>
  </si>
  <si>
    <t>10.99年雲林縣外籍配偶家庭社區關懷服務工作及資源連結</t>
  </si>
  <si>
    <t>11.99年「單親旅行-用愛畫圓」單親家庭資源服務網站</t>
  </si>
  <si>
    <t>12.雲林縣99年度婦女節慶祝大會暨表揚『優質婦女』活動</t>
  </si>
  <si>
    <t>13.99年雲林縣北區單親外籍配偶家庭個案管理服務方案</t>
  </si>
  <si>
    <t>14.99年新移民生活亮起來之社區化、社團化與文化交流</t>
  </si>
  <si>
    <t>15.99年折翼天使-重使起飛</t>
  </si>
  <si>
    <t>16.99年袋鼠與企鵝的家-雲林縣單親家庭網絡補給站-轉角遇到愛，寶貝我的家</t>
  </si>
  <si>
    <t>17.99年雲林縣北港區單親家庭服務網絡工作站</t>
  </si>
  <si>
    <t>2.雲林縣97年度身心障礙居家生活照顧網-中低收入個案失能評計畫</t>
  </si>
  <si>
    <t>3.補助縣內20鄉鎮市老人文康活動中心97年度管理維護費及活動發展經費</t>
  </si>
  <si>
    <t>4.建置雲林縣居家服務遠距照顧服務計畫</t>
  </si>
  <si>
    <t>5.雲林縣97年度日間照顧服務計劃書</t>
  </si>
  <si>
    <t>6.補助雲林縣老人會暨縣內20鄉鎮市老人會98年度辦理各項重陽敬老活動</t>
  </si>
  <si>
    <t>8.雲林縣98年度日間照顧服務擴充計畫</t>
  </si>
  <si>
    <t>9.98年度九月九-幸福久又久敬老康樂活動</t>
  </si>
  <si>
    <t>10.補助辦理老人福利98年度長青學苑講師鐘點費</t>
  </si>
  <si>
    <t>11.老人福利暨志願服務推展計畫</t>
  </si>
  <si>
    <t>12.補助雲林縣縣內20鄉鎮市老人會99年度辦理各項重陽敬老活動</t>
  </si>
  <si>
    <t>13.雲林縣99年春季縣長盃全國槌球錦標賽</t>
  </si>
  <si>
    <t>14.99年嘉年華會喜重陽</t>
  </si>
  <si>
    <t>3.98年雲林縣北區外籍配偶家庭關懷服務及資源連結</t>
  </si>
  <si>
    <t>4.98年雲林縣(北港區)外籍配偶家庭關懷服務及資源連結</t>
  </si>
  <si>
    <t>5.99年雲林縣優秀社工選拔暨表揚活動</t>
  </si>
  <si>
    <t>6.雲林縣99年度失業者家庭暨其子女支持服務方案</t>
  </si>
  <si>
    <t>7.99年雲林縣工傷致殘者家庭支持性服務方案</t>
  </si>
  <si>
    <t>8.99年度雲林縣公益彩券盈餘分配款補助案件紀錄片拍攝計畫</t>
  </si>
  <si>
    <t>2.辦理98年度以工代賑實施計畫</t>
  </si>
  <si>
    <t>3.98年度雲林縣政府社會處社會救助福利專車計畫</t>
  </si>
  <si>
    <t>4.舉辦2009年「長青盃」全縣聯合趣味競賽活動</t>
  </si>
  <si>
    <t>5.辦理98年度「校園性交
易防治宣導」計畫</t>
  </si>
  <si>
    <t>6.社區及人民團體推展服務計畫</t>
  </si>
  <si>
    <t>7.雲林縣政府99年度辦理「雲林心故鄉-社區經營」委託方案實施計畫</t>
  </si>
  <si>
    <t>8.雲林縣政府99年度辦理低收入戶以工代賑實施計畫</t>
  </si>
  <si>
    <t>9.99年度低收入戶邊緣戶訪視處遇計畫</t>
  </si>
  <si>
    <t>10.99年度他里霧驛~風華再現-歲末點燈</t>
  </si>
  <si>
    <t>10.其他待審議之申請補助案件</t>
  </si>
  <si>
    <t>9.98年度雲林縣彩券經銷商跨縣市交流座談會計畫書</t>
  </si>
  <si>
    <t>1.公益彩券盈餘分配款專戶管理費</t>
  </si>
  <si>
    <t>由以前年度待運用數支應306,100元</t>
  </si>
  <si>
    <t>18.18%   (01-03月)</t>
  </si>
  <si>
    <t>由以前年度待運用數支應2,000,000元</t>
  </si>
  <si>
    <t>8.97年度雲林縣身心障礙者水中體適能運動計畫</t>
  </si>
  <si>
    <t>9.97年度雲林縣身心障礙者馬術訓練計畫</t>
  </si>
  <si>
    <t>10.數位學習計畫-提升聽障者及家長資訊能力實施計畫書</t>
  </si>
  <si>
    <t>11.聾劇團表演訓練暨巡迴演出輔導計畫</t>
  </si>
  <si>
    <t>12.補助辦理97年度全國脊髓損傷者保齡球賽經費</t>
  </si>
  <si>
    <t>13.有關97年度「跨越障礙-行走無礙」實施經費不足乙案</t>
  </si>
  <si>
    <t>14.雲林縣提昇復康巴士服務能量營運計畫</t>
  </si>
  <si>
    <t>16.雲林縣身心障礙者社區適應服務計畫</t>
  </si>
  <si>
    <t>17.鼓躍人生,舞獅圓夢-98年身心障礙者舞獅團培訓計畫</t>
  </si>
  <si>
    <t>18.雲林縣98年度身心障礙者輔助器具巡迴維修計畫</t>
  </si>
  <si>
    <t>19.手工藝品創作訓練班</t>
  </si>
  <si>
    <t>23.98年度財政部公益彩券回饋金(公益彩券你和我.社會福利大步走)經費不足乙案</t>
  </si>
  <si>
    <t>24.98年輪椅國標舞培訓計畫</t>
  </si>
  <si>
    <t>25.98年裁桑養蠶生態解說暨蠶絲被製作計畫</t>
  </si>
  <si>
    <t>26.98年手語翻譯受理窗口</t>
  </si>
  <si>
    <t>30.98年「社福、農產、彩券情－攜手向前行」宣導說明會</t>
  </si>
  <si>
    <t>32.長期照顧輔具服務專業人力需求計畫</t>
  </si>
  <si>
    <t>33.身心障礙福利推展計畫</t>
  </si>
  <si>
    <t>34.99年度雲林縣身心障礙者購屋貸款利息補助</t>
  </si>
  <si>
    <t>47.社區身心障礙者陶藝技藝研習計畫</t>
  </si>
  <si>
    <t>48.雲林縣身心障礙者電腦進階課程研習計畫</t>
  </si>
  <si>
    <t>49.輪轉夢想、舞動人生~99年國標輪椅舞隊訓練暨成果發表會活動計畫</t>
  </si>
  <si>
    <t>50.99年度雲林縣視力協助員培訓及服務計畫</t>
  </si>
  <si>
    <t>51.99年提升聽障生創新育成計畫</t>
  </si>
  <si>
    <t>52.99年尋找重生的幸福與希望-與「希望農場」一同預約幸福</t>
  </si>
  <si>
    <t>53.雲林縣九十九年度身心障礙者輔助器具巡迴維修計畫</t>
  </si>
  <si>
    <t>54.99年度公益彩券盈餘運用情形說明研討會</t>
  </si>
  <si>
    <t>55.雲林縣身心障礙福利服務大樓清潔維護</t>
  </si>
  <si>
    <t>56.99年長期照顧輔具維修專業人力計畫</t>
  </si>
  <si>
    <t>57.二手輔具回收車輛租賃計畫</t>
  </si>
  <si>
    <t>58.雲林縣身心障礙養護中心設備採購補助計畫</t>
  </si>
  <si>
    <t>59.我的寶貝~愛的教育身心障礙者親子成長營活動</t>
  </si>
  <si>
    <t>60.手語翻譯人員培訓班</t>
  </si>
  <si>
    <t>61.「樂活列車，健康久久」99年度雲林縣視障按摩巡迴推廣計畫</t>
  </si>
  <si>
    <t>15.購買電腦及週邊設備</t>
  </si>
  <si>
    <t>16.舉辦2010年「長青盃」全縣聯合趣味競賽</t>
  </si>
  <si>
    <t>17.長青學苑講師鐘點費</t>
  </si>
  <si>
    <t>12.急難救助設置設施設備申請計畫</t>
  </si>
  <si>
    <t>18.99年「大野狼，我不是你的小紅帽」性侵害防治宣導計畫</t>
  </si>
  <si>
    <t>19.太陽花單親爸爸社會福利暨權益宣導活動</t>
  </si>
  <si>
    <t>20.北港單親工作站－單親弱勢家庭兒童及少年照顧服務方案計畫</t>
  </si>
  <si>
    <t>21.雲林縣兩性關係諮詢及未婚懷孕處遇服務方案</t>
  </si>
  <si>
    <t>22.「異愛、剪愛」99年雲林縣居家美服務暨推動公益義剪服務計畫</t>
  </si>
  <si>
    <t>23.99年雲林縣家庭暴力被害人垂直整合服務方案外聘督導計畫</t>
  </si>
  <si>
    <t>24.「給我抱抱不要暴暴」-婦女性緒支持團體</t>
  </si>
  <si>
    <t>25.雲林縣辦理家庭暴力社會工作研習計畫</t>
  </si>
  <si>
    <t>26.家家有愛，防暴總動員</t>
  </si>
  <si>
    <t>保留數</t>
  </si>
  <si>
    <t>由以前年度待運用數支應4,140,000元</t>
  </si>
  <si>
    <t>由以前年度待運用數支應1,000,000元</t>
  </si>
  <si>
    <t>由以前年度待運用數支應60,000元</t>
  </si>
  <si>
    <t>由以前年度待運用數支應271,000元</t>
  </si>
  <si>
    <t>由以前待運用數支應2,000,000元</t>
  </si>
  <si>
    <t>由以前年度待運用數支應712,500元</t>
  </si>
  <si>
    <t>由以前年度待運用數支應18,500元</t>
  </si>
  <si>
    <t>由以前年度待運用數支應100,000元</t>
  </si>
  <si>
    <t>由以前年度待運用數支應90,000元</t>
  </si>
  <si>
    <t>由以前年度待運用數支應215,280元</t>
  </si>
  <si>
    <t>由以前年度待運用數支應205,000元</t>
  </si>
  <si>
    <t>由以前年度待運用數支應223,000元</t>
  </si>
  <si>
    <t>由以前年度待運用數支應68,100元</t>
  </si>
  <si>
    <t>由以前年度待運用數支應80,000元</t>
  </si>
  <si>
    <t>由以前年度待運用數支應250,000元</t>
  </si>
  <si>
    <t>由以前年度待運用數支應1,500,000元</t>
  </si>
  <si>
    <t>由以前年度待運用數支應64,392元</t>
  </si>
  <si>
    <t>由以前年度待運用數支應58,000元</t>
  </si>
  <si>
    <t>由以前年度待運用數支應40,000元</t>
  </si>
  <si>
    <t>由以前年度待運用數支應70,600元</t>
  </si>
  <si>
    <t>由以前年度待運用數支應133,920元</t>
  </si>
  <si>
    <t>由以前年度待運用數支應275,650元</t>
  </si>
  <si>
    <t>由以前年度待運用數支應82,100元</t>
  </si>
  <si>
    <t>由以前年度待運用數支應221,500元</t>
  </si>
  <si>
    <t>由以前年度待運用數支應184,000元</t>
  </si>
  <si>
    <t>由以前年度待運用數支應137,200元</t>
  </si>
  <si>
    <t>社團法人雲林縣兒童少年福利保護協會</t>
  </si>
  <si>
    <t>社團法人雲林縣飛耀青年發展協會</t>
  </si>
  <si>
    <t>雲林縣社會福利工作協會</t>
  </si>
  <si>
    <t>社團法人雲林縣兒童福利發展協會</t>
  </si>
  <si>
    <t>雲林縣婦女保護會</t>
  </si>
  <si>
    <t>雲林縣新知婦女協會</t>
  </si>
  <si>
    <t>社團法人雲林縣社會關懷協會</t>
  </si>
  <si>
    <t>社團法人雲林縣社會保障協會</t>
  </si>
  <si>
    <t>社團法人雲林婦幼關懷協會</t>
  </si>
  <si>
    <t>社團法人雲林縣婦女發展協會</t>
  </si>
  <si>
    <t>雲林縣鄉土發展協會</t>
  </si>
  <si>
    <t>社團法人雲林縣志願服務協會</t>
  </si>
  <si>
    <t>雲林縣家園關懷協會</t>
  </si>
  <si>
    <t>社團法人雲林縣婦幼關懷協會</t>
  </si>
  <si>
    <t>雲林縣斗南鎮他里霧城鄉發展協會</t>
  </si>
  <si>
    <t>雲林縣林內鄉社區營造協會</t>
  </si>
  <si>
    <t>社團法人雲林縣聽語障福利協進會</t>
  </si>
  <si>
    <t>社團法人雲林縣物理治療師公會</t>
  </si>
  <si>
    <t>社團法人雲林縣脊髓損傷者協會</t>
  </si>
  <si>
    <t>社團法人雲林縣虎尾殘障福利協會</t>
  </si>
  <si>
    <t>社團法人雲林縣身心照護協會</t>
  </si>
  <si>
    <t>社團法人雲林縣復健青年協進會</t>
  </si>
  <si>
    <t>社團法人雲林縣視障重建福利協進會</t>
  </si>
  <si>
    <t>社團法人雲林縣身心障礙者重建協會</t>
  </si>
  <si>
    <t>社團法人雲林縣勞工福利保護協會</t>
  </si>
  <si>
    <t>經費</t>
  </si>
  <si>
    <t>財團法
人天主
教若瑟
社會福
利基金
會</t>
  </si>
  <si>
    <t>雲林縣
虎尾鎮
安溪社
區發展
協會</t>
  </si>
  <si>
    <t>社團法
人雲林
縣兒童
福利發
展協會</t>
  </si>
  <si>
    <t>財團法
人雲林
縣雲萱
婦幼文
教基金
會</t>
  </si>
  <si>
    <t>雲林縣
鄉土發
展協會</t>
  </si>
  <si>
    <t>財團法
人雲林
萱婦幼
文教基
金會</t>
  </si>
  <si>
    <t>社團法
人雲林
縣婦女
保護會</t>
  </si>
  <si>
    <t>中華民
國新女
性聯合
會</t>
  </si>
  <si>
    <t>雲林縣
老人會</t>
  </si>
  <si>
    <t>社團法
人雲林
縣二崙
鄉老人
會等13
單位</t>
  </si>
  <si>
    <t>社團法人雲林縣聲暉協進會</t>
  </si>
  <si>
    <t>社團法
人雲林
縣物理
治療師
公會</t>
  </si>
  <si>
    <t>雲林縣
身心障
礙養護
中心</t>
  </si>
  <si>
    <t>社團法
人雲林
縣復健
青年協
進會</t>
  </si>
  <si>
    <t>社團法
人雲林
縣聽語
障福利
協進會</t>
  </si>
  <si>
    <t>社團法
人雲林
縣視障
重建福
利協進
會</t>
  </si>
  <si>
    <t>62.雲林縣身心障礙福利服務大樓清潔維護</t>
  </si>
  <si>
    <t xml:space="preserve">中華民國 99 年 7 月份至 9 月份（ 99 年度第3季） </t>
  </si>
  <si>
    <t xml:space="preserve">      1.99年度補助案件多屬年度計畫，正在執行中。</t>
  </si>
  <si>
    <t xml:space="preserve">      2.99年社會救助類別之低收各款生活補助雙月撥款一次，按次核撥、以工代賑計畫按月撥款，按
        次核撥、其餘補助案多已持續進行中，或已招標完成正在執行中。</t>
  </si>
  <si>
    <t xml:space="preserve">      3.99年婦女福利類別補助案經98年第4次委員會及99年第2次委員會審議通過，多屬99年執
        行之年度型計畫，待計畫執行完成才辦理核銷事宜。</t>
  </si>
  <si>
    <t>二、本年度第三季，彩券盈餘分配數為72,095,063 元。</t>
  </si>
  <si>
    <t>目前剩無障礙坡道工程改善，待完工後，將可結案。</t>
  </si>
  <si>
    <t>已執行完畢，待單位檢送最後一期核銷資料。</t>
  </si>
  <si>
    <t>已執行完畢。</t>
  </si>
  <si>
    <t>已執行完畢。</t>
  </si>
  <si>
    <t>招標程序處理中。</t>
  </si>
  <si>
    <t>招標簽約99年底，預計100年1月完成驗收付款。</t>
  </si>
  <si>
    <t>不再保留執行。</t>
  </si>
  <si>
    <t>待OT案通過再執行。</t>
  </si>
  <si>
    <t>99年8月至12月執行按摩巡迴活動。</t>
  </si>
  <si>
    <t>元。</t>
  </si>
  <si>
    <t>（二）處理情形：保留預算至99年度繼續執行。</t>
  </si>
  <si>
    <t>本年度預算數</t>
  </si>
  <si>
    <t>本季執行數</t>
  </si>
  <si>
    <t>執行率</t>
  </si>
  <si>
    <t>執行情況</t>
  </si>
  <si>
    <t>提案
單位</t>
  </si>
  <si>
    <t xml:space="preserve">     7月份撥入公彩20,213,832  +運彩   263,705 =20,477,537</t>
  </si>
  <si>
    <t>三、截至去年度12月底止，公益彩券盈餘分配待運用數為</t>
  </si>
  <si>
    <t>五、本年度公益彩券盈餘分配預算編列情形：</t>
  </si>
  <si>
    <t>一、本年度公益彩券盈餘分配管理方式：□基金管理■收支並列□其他：   。</t>
  </si>
  <si>
    <t xml:space="preserve">     8月份撥入公彩26,028,379  +運彩   287,479 =26,315,858</t>
  </si>
  <si>
    <t xml:space="preserve">     9月份撥入公彩25,058,206  +運彩   243,462 =25,301,668</t>
  </si>
  <si>
    <r>
      <t>（一）歲入預算原編</t>
    </r>
    <r>
      <rPr>
        <u val="single"/>
        <sz val="13"/>
        <rFont val="標楷體"/>
        <family val="4"/>
      </rPr>
      <t xml:space="preserve"> 225,961,000元</t>
    </r>
    <r>
      <rPr>
        <sz val="13"/>
        <rFont val="標楷體"/>
        <family val="4"/>
      </rPr>
      <t>，追加減</t>
    </r>
    <r>
      <rPr>
        <u val="single"/>
        <sz val="13"/>
        <rFont val="標楷體"/>
        <family val="4"/>
      </rPr>
      <t xml:space="preserve"> 0 </t>
    </r>
    <r>
      <rPr>
        <sz val="13"/>
        <rFont val="標楷體"/>
        <family val="4"/>
      </rPr>
      <t xml:space="preserve">元，合計 </t>
    </r>
    <r>
      <rPr>
        <u val="single"/>
        <sz val="13"/>
        <rFont val="標楷體"/>
        <family val="4"/>
      </rPr>
      <t xml:space="preserve"> 225,961,000</t>
    </r>
    <r>
      <rPr>
        <sz val="13"/>
        <rFont val="標楷體"/>
        <family val="4"/>
      </rPr>
      <t xml:space="preserve"> 元。</t>
    </r>
  </si>
  <si>
    <r>
      <t>（二）歲出預算原編</t>
    </r>
    <r>
      <rPr>
        <u val="single"/>
        <sz val="13"/>
        <rFont val="標楷體"/>
        <family val="4"/>
      </rPr>
      <t xml:space="preserve"> 225,961,000 </t>
    </r>
    <r>
      <rPr>
        <sz val="13"/>
        <rFont val="標楷體"/>
        <family val="4"/>
      </rPr>
      <t>元，追加減</t>
    </r>
    <r>
      <rPr>
        <u val="single"/>
        <sz val="13"/>
        <rFont val="標楷體"/>
        <family val="4"/>
      </rPr>
      <t xml:space="preserve"> 0 </t>
    </r>
    <r>
      <rPr>
        <sz val="13"/>
        <rFont val="標楷體"/>
        <family val="4"/>
      </rPr>
      <t>元，合計</t>
    </r>
    <r>
      <rPr>
        <u val="single"/>
        <sz val="13"/>
        <rFont val="標楷體"/>
        <family val="4"/>
      </rPr>
      <t xml:space="preserve"> 225,961,000</t>
    </r>
    <r>
      <rPr>
        <sz val="13"/>
        <rFont val="標楷體"/>
        <family val="4"/>
      </rPr>
      <t>元。</t>
    </r>
  </si>
  <si>
    <t>福利類別及
項目</t>
  </si>
  <si>
    <t>（一）兒童及少年福利</t>
  </si>
  <si>
    <t>7.雲林縣97年度發展遲緩兒童融合托育推動計畫</t>
  </si>
  <si>
    <t>9.雲林縣97年度觸法及虞犯少年安置或追蹤輔導相關工作及相關研習活動訓練費</t>
  </si>
  <si>
    <t>10.深耕早療、用愛飛翔早期療育宣導活動計畫</t>
  </si>
  <si>
    <t>11.斗六市兒童少年社區照顧輔導支持系統</t>
  </si>
  <si>
    <t>12.雲林縣高風險家庭服務網絡輔導策略研討會</t>
  </si>
  <si>
    <t>13.(98年)雲林縣政府辦理發展遲緩兒童早期療育費用
補助計畫</t>
  </si>
  <si>
    <t>14.雲林縣98年度發展遲緩兒童融合托育人員培訓計畫</t>
  </si>
  <si>
    <t>15.98年家庭風暴的潛藏危機之關懷孩童生活適應處遇計畫</t>
  </si>
  <si>
    <t>16.98年雲林縣兒少性交易
防制網路暨校園宣導活動</t>
  </si>
  <si>
    <t>17.兒童與少年網路安全宣導暨建構兒童少年網路安全教育資訊網站</t>
  </si>
  <si>
    <t>18.98年度「飛耀青春-性侵害
防治宣導」計畫</t>
  </si>
  <si>
    <t>19.98年雲林縣目睹暴力兒童及少年個案處遇服務</t>
  </si>
  <si>
    <t>20.98年雲林縣-家庭暴力、性侵害防治及性騷擾防治-社區宣導</t>
  </si>
  <si>
    <t>21.98年度「兒童及少年偏差行為防治宣導」</t>
  </si>
  <si>
    <t>22.98年度兒童保護成長營</t>
  </si>
  <si>
    <t>23.99年雲林縣政府辦理發展遲緩兒童早期療育費用補助實施計畫</t>
  </si>
  <si>
    <t>24.99年度雲林縣政府發展遲緩兒童早期療育沿海日間托育中心設施設備及勞務委託計畫</t>
  </si>
  <si>
    <t>25.雲林縣99年度發展遲緩兒童融合托育推動計畫</t>
  </si>
  <si>
    <t>26.親親我的寶貝-親職教育系列活動</t>
  </si>
  <si>
    <t>27.暑假青春飛要學習成長營</t>
  </si>
  <si>
    <t>28.雲林縣單親家庭兒童人際成長營</t>
  </si>
  <si>
    <t>29.99年度捏出希望的未來暨兒童及少年權益宣導</t>
  </si>
  <si>
    <t>30.99年冬令營-歷史文化傳承尋根之旅</t>
  </si>
  <si>
    <t>31.99年冬令營-動植物生態體驗營之旅</t>
  </si>
  <si>
    <t>32.雲林縣兒童人身安全巡迴宣導活動</t>
  </si>
  <si>
    <t>33.雲林縣目睹暴力兒童及少年個案處遇服務</t>
  </si>
  <si>
    <t>34.水漾青春-校園性交易防治宣導</t>
  </si>
  <si>
    <t>35.雲林縣政府發展遲緩兒童學雜費用補助計畫</t>
  </si>
  <si>
    <t xml:space="preserve"> </t>
  </si>
  <si>
    <t>36.台西早療中心設備修繕計畫</t>
  </si>
  <si>
    <t>37.安溪99年兒童暑期才藝研習營-偏遠地區弱勢家庭子女生活休閒輔導活動</t>
  </si>
  <si>
    <t>38.雲林縣青少年職場探索營</t>
  </si>
  <si>
    <t xml:space="preserve">39.雲林縣兒童少年兩性關係及性教育校園宣導活動 </t>
  </si>
  <si>
    <t>40.雲林縣兒童少年保護教育宣導：「守護童年　幸福跟著我」</t>
  </si>
  <si>
    <t>41雲林縣中途輟學、失蹤逃家或虞犯兒童少年外展服務</t>
  </si>
  <si>
    <t>(二）婦女福利</t>
  </si>
  <si>
    <t>（三）老人福利</t>
  </si>
  <si>
    <t>（四）社會救助</t>
  </si>
  <si>
    <t>（六）其他福利</t>
  </si>
  <si>
    <t>合計</t>
  </si>
  <si>
    <t>( C )</t>
  </si>
  <si>
    <t>( D )</t>
  </si>
  <si>
    <t>本年度1月起至本季
截止累計執行數</t>
  </si>
  <si>
    <t>（五）身心障礙者福利</t>
  </si>
  <si>
    <t>（一）本年度1月起至本季截止，累計公益彩券盈餘分配待運用數(d)=(a)+(b)-(c)</t>
  </si>
  <si>
    <t>16.57%  (01-03月)</t>
  </si>
  <si>
    <t>7.98年春季縣長盃全縣槌球錦標賽</t>
  </si>
  <si>
    <t>7.手語翻譯服務
隊</t>
  </si>
  <si>
    <t>31.98年尋找心智障礙者的希望與幸福</t>
  </si>
  <si>
    <t>審核評估社區、團體提案，逐案撥款。</t>
  </si>
  <si>
    <t>按月撥款核銷。</t>
  </si>
  <si>
    <t>採購簽辦中。</t>
  </si>
  <si>
    <t>每雙月撥款，已撥款至99年8月。</t>
  </si>
  <si>
    <t>目前儘剩成果報告修正，待修正完會進行最終期付款。</t>
  </si>
  <si>
    <t>按月支付油料費用，預計年底將結案。</t>
  </si>
  <si>
    <t>按月撥付調度中心車輛油料費用。</t>
  </si>
  <si>
    <t>按月撥付調度中心車輛勞務費。</t>
  </si>
  <si>
    <t>審核評估團體提案，逐案結束再撥款。</t>
  </si>
  <si>
    <t>預計99年底調度中心勞務費等費用將行支用。</t>
  </si>
  <si>
    <t>已執行完畢，參與人數334人。</t>
  </si>
  <si>
    <t>按季付款，目前已撥至6月份。</t>
  </si>
  <si>
    <t>執行至99年10月底，再送案核銷。</t>
  </si>
  <si>
    <t>己於99年9月執行完畢，待送案核銷。</t>
  </si>
  <si>
    <t>執行至99年12月，再送案核銷。</t>
  </si>
  <si>
    <t>預計99年11月辦理。</t>
  </si>
  <si>
    <t>簽約至100年8月，二個月撥款一次。</t>
  </si>
  <si>
    <t>已執行完畢，尚未送案核銷。</t>
  </si>
  <si>
    <t>3.97年雲林縣公共建築物改善無障礙環境推動計畫保留案</t>
  </si>
  <si>
    <t>28.98年度雲林縣身心障礙者社區適應服務計畫後續擴充服務經費</t>
  </si>
  <si>
    <t>35.99年雲林縣政府身心障礙者復康巴士調度中心</t>
  </si>
  <si>
    <t>36.雲林縣99年度身心障礙者社區適應服務計畫</t>
  </si>
  <si>
    <t>37.雲林縣99年度第一區、二區身心障礙者社區日間服務計畫</t>
  </si>
  <si>
    <t>38.雲林縣政府99年度優先採購網路平台實務操作說明會</t>
  </si>
  <si>
    <t>39.雲林縣政府印製防偽身心障礙者停車證及印製免費乘車防偽貼紙計畫</t>
  </si>
  <si>
    <t>40.99年度財政部公益彩券回饋金「投注希望分享愛、推動公益我同在」</t>
  </si>
  <si>
    <t>41.99年手語翻譯服務窗口</t>
  </si>
  <si>
    <t>42.99年長期照顧輔具服務專業人力需求計畫</t>
  </si>
  <si>
    <t>43.99年養蠶生態解說暨蠶絲相關製品製作計畫</t>
  </si>
  <si>
    <t>44.99年脊髓損傷者「生活自理重建中心」設備增加調整計畫</t>
  </si>
  <si>
    <t>45.2010年身心障礙兒少水中體適能運動實施計畫</t>
  </si>
  <si>
    <t>46.99年雲林縣「公益盃」全國身心障礙槌球錦標賽暨公益彩券盈餘分配款運用宣導實施計畫</t>
  </si>
  <si>
    <t>承辦人員
簽章：
聯絡電話：05-5340459
填表日期：99.10</t>
  </si>
  <si>
    <t>每雙月撥款，已撥至8月。</t>
  </si>
  <si>
    <t>10月已有新申請民眾，待審核評估通過，再進行撥款。</t>
  </si>
  <si>
    <t>評估適任團體中，將分區辦理。</t>
  </si>
  <si>
    <t>執行99年底，執行完畢後再一併核銷。</t>
  </si>
  <si>
    <t>於99月10月結訓
，待送案核銷。</t>
  </si>
  <si>
    <t>99年10月開訓，11月
實習，預計99年11月
底核銷。</t>
  </si>
  <si>
    <t>執行至99年11月底，再送案核銷。</t>
  </si>
  <si>
    <t xml:space="preserve">11.社區手牽手、福利向前走及幸福社區博覽會
</t>
  </si>
  <si>
    <t>99年7月聘用，執
行至年底，一併核銷。</t>
  </si>
  <si>
    <t>已執行完畢。</t>
  </si>
  <si>
    <t>已完成2區核銷，
尚有1區待送案核銷 ，另3區不執行。</t>
  </si>
  <si>
    <t>己完成虎尾據點核銷。</t>
  </si>
  <si>
    <t>已進行採購，預計
99年10月底可送案核備。</t>
  </si>
  <si>
    <t>招標簽約至99年
12月。</t>
  </si>
  <si>
    <t>已撥付車輛購置費用。</t>
  </si>
  <si>
    <t>招標簽約至99年12月10日。</t>
  </si>
  <si>
    <t>幸福手扎製作中。</t>
  </si>
  <si>
    <t>已執行完畢結案。</t>
  </si>
  <si>
    <t>本案尚在執行中。</t>
  </si>
  <si>
    <t>已執行完畢結案。</t>
  </si>
  <si>
    <t>本案尚在執行中</t>
  </si>
  <si>
    <t>本案尚在執行
中，未有支出</t>
  </si>
  <si>
    <t>本案10月10日已
辦理相關活動，待送案核銷。</t>
  </si>
  <si>
    <t>本案執行完竣
，尚未辦理核銷</t>
  </si>
  <si>
    <t>本案持續辦理中。</t>
  </si>
  <si>
    <t>本案已執行完畢。</t>
  </si>
  <si>
    <t>本計畫採按季補助，已辦理99年1-6月撥款</t>
  </si>
  <si>
    <t>本案持續辦理中</t>
  </si>
  <si>
    <t>本案預計99年10辦理融合托育人員培訓計畫核銷作業</t>
  </si>
  <si>
    <t>目前辦理單親爸爸社會福利暨權益宣導活動，僅剩辦理培力營。</t>
  </si>
  <si>
    <t>目前服務人數為16人。</t>
  </si>
  <si>
    <t>關懷訪視人次約300人，目前方案執行中。</t>
  </si>
  <si>
    <t>本案已執行完畢。</t>
  </si>
  <si>
    <t>已執行完畢未核銷。</t>
  </si>
  <si>
    <t>已執行完畢。</t>
  </si>
  <si>
    <t>本案已執行完畢。</t>
  </si>
  <si>
    <t>目前服務量為300戶。</t>
  </si>
  <si>
    <t>已執行完畢尚未核銷。</t>
  </si>
  <si>
    <t>目前服務量為39戶。</t>
  </si>
  <si>
    <t>七、公益彩券盈餘分配之執行數：                          單位：新台幣元</t>
  </si>
  <si>
    <t>本計畫採按季撥款，持續辦理中</t>
  </si>
  <si>
    <t>99年10月辦理核銷作業</t>
  </si>
  <si>
    <t>本案已執行完畢。</t>
  </si>
  <si>
    <t>已執行完畢，待
單位檢送核銷資料。</t>
  </si>
  <si>
    <t>已檢送第3季
核銷處理中。</t>
  </si>
  <si>
    <t>執行至年底。</t>
  </si>
  <si>
    <t>已執行完畢。</t>
  </si>
  <si>
    <t>執行至99年底。</t>
  </si>
  <si>
    <t>已執行完畢。</t>
  </si>
  <si>
    <t>4區簽約至100年
5月，1區簽約至100年8月。</t>
  </si>
  <si>
    <t>執行中，預計年
底執行完畢。</t>
  </si>
  <si>
    <t>已執行完畢，待單
位檢送核銷資料。</t>
  </si>
  <si>
    <t>已執行完畢，進行
核銷處理中。</t>
  </si>
  <si>
    <t>結案，不再保留執行。</t>
  </si>
  <si>
    <t>預計執行至年底。</t>
  </si>
  <si>
    <t>本案尚在執行中。</t>
  </si>
  <si>
    <t>至99年年底方案結束後，辦理核銷。</t>
  </si>
  <si>
    <t>申請撤案中。</t>
  </si>
  <si>
    <t>已完成99年第3次
委員會召開。</t>
  </si>
  <si>
    <t>以前年度待運用數支用492,400</t>
  </si>
  <si>
    <t>22.雲林縣政府98年度身心障礙者社區日間服務計畫</t>
  </si>
  <si>
    <t>27.社區適應照顧服務計畫
(分6區.每區45萬元試辦半年)</t>
  </si>
  <si>
    <t>29.98年度雲林縣身心障礙者社區日間服務計畫</t>
  </si>
  <si>
    <t>15.雲林縣身心障礙者西螺、虎尾、北港社區日間服務計畫</t>
  </si>
  <si>
    <t>20.98年跨越障礙-行走無礙計畫</t>
  </si>
  <si>
    <t>21.雲林縣政府身心障礙者復康巴士調度中心計畫</t>
  </si>
  <si>
    <t>六、公益彩券盈餘保留數及待運用數：47,342,723元  保留數及待運用數執行數：20,653,381元</t>
  </si>
  <si>
    <t>已執行完畢。</t>
  </si>
  <si>
    <t>八、本年度1月起至本季截止公益彩券盈餘分配剩餘情形：</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</si>
</sst>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_);[Red]\(#,##0\)"/>
    <numFmt numFmtId="182" formatCode="m&quot;月&quot;d&quot;日&quot;"/>
    <numFmt numFmtId="183" formatCode="_-* #,##0.0_-;\-* #,##0.0_-;_-* &quot;-&quot;??_-;_-@_-"/>
    <numFmt numFmtId="184" formatCode="_-* #,##0_-;\-* #,##0_-;_-* &quot;-&quot;??_-;_-@_-"/>
    <numFmt numFmtId="185" formatCode="0.0%"/>
  </numFmts>
  <fonts count="27">
    <font>
      <sz val="12"/>
      <name val="新細明體"/>
      <family val="1"/>
    </font>
    <font>
      <sz val="9"/>
      <name val="新細明體"/>
      <family val="1"/>
    </font>
    <font>
      <sz val="14"/>
      <name val="標楷體"/>
      <family val="4"/>
    </font>
    <font>
      <sz val="18"/>
      <name val="標楷體"/>
      <family val="4"/>
    </font>
    <font>
      <u val="single"/>
      <sz val="18"/>
      <name val="標楷體"/>
      <family val="4"/>
    </font>
    <font>
      <sz val="12"/>
      <name val="標楷體"/>
      <family val="4"/>
    </font>
    <font>
      <b/>
      <sz val="14"/>
      <name val="標楷體"/>
      <family val="4"/>
    </font>
    <font>
      <b/>
      <sz val="12"/>
      <name val="標楷體"/>
      <family val="4"/>
    </font>
    <font>
      <sz val="12"/>
      <color indexed="8"/>
      <name val="標楷體"/>
      <family val="4"/>
    </font>
    <font>
      <sz val="10"/>
      <name val="標楷體"/>
      <family val="4"/>
    </font>
    <font>
      <u val="single"/>
      <sz val="10.8"/>
      <color indexed="12"/>
      <name val="新細明體"/>
      <family val="1"/>
    </font>
    <font>
      <u val="single"/>
      <sz val="10.8"/>
      <color indexed="36"/>
      <name val="新細明體"/>
      <family val="1"/>
    </font>
    <font>
      <sz val="11"/>
      <color indexed="8"/>
      <name val="標楷體"/>
      <family val="4"/>
    </font>
    <font>
      <sz val="8"/>
      <name val="標楷體"/>
      <family val="4"/>
    </font>
    <font>
      <sz val="7"/>
      <name val="標楷體"/>
      <family val="4"/>
    </font>
    <font>
      <sz val="7"/>
      <color indexed="8"/>
      <name val="標楷體"/>
      <family val="4"/>
    </font>
    <font>
      <sz val="8"/>
      <color indexed="8"/>
      <name val="標楷體"/>
      <family val="4"/>
    </font>
    <font>
      <sz val="9"/>
      <name val="標楷體"/>
      <family val="4"/>
    </font>
    <font>
      <sz val="11"/>
      <name val="標楷體"/>
      <family val="4"/>
    </font>
    <font>
      <sz val="9"/>
      <color indexed="8"/>
      <name val="標楷體"/>
      <family val="4"/>
    </font>
    <font>
      <sz val="13"/>
      <name val="標楷體"/>
      <family val="4"/>
    </font>
    <font>
      <u val="single"/>
      <sz val="13"/>
      <name val="標楷體"/>
      <family val="4"/>
    </font>
    <font>
      <sz val="13"/>
      <name val="新細明體"/>
      <family val="1"/>
    </font>
    <font>
      <b/>
      <sz val="11"/>
      <color indexed="8"/>
      <name val="標楷體"/>
      <family val="4"/>
    </font>
    <font>
      <b/>
      <sz val="9"/>
      <name val="標楷體"/>
      <family val="4"/>
    </font>
    <font>
      <sz val="6"/>
      <name val="標楷體"/>
      <family val="4"/>
    </font>
    <font>
      <u val="singleAccounting"/>
      <sz val="13"/>
      <name val="標楷體"/>
      <family val="4"/>
    </font>
  </fonts>
  <fills count="2">
    <fill>
      <patternFill/>
    </fill>
    <fill>
      <patternFill patternType="gray125"/>
    </fill>
  </fills>
  <borders count="8">
    <border>
      <left/>
      <right/>
      <top/>
      <bottom/>
      <diagonal/>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cellStyleXfs>
  <cellXfs count="112">
    <xf numFmtId="0" fontId="0" fillId="0" borderId="0" xfId="0" applyAlignment="1">
      <alignment/>
    </xf>
    <xf numFmtId="0" fontId="2" fillId="0" borderId="0" xfId="0" applyFont="1" applyAlignment="1">
      <alignment vertical="center" wrapText="1"/>
    </xf>
    <xf numFmtId="0" fontId="5" fillId="0" borderId="0" xfId="0" applyFont="1" applyAlignment="1">
      <alignment/>
    </xf>
    <xf numFmtId="0" fontId="2"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184" fontId="2" fillId="0" borderId="0" xfId="15" applyNumberFormat="1" applyFont="1" applyAlignment="1">
      <alignment vertical="center" wrapText="1"/>
    </xf>
    <xf numFmtId="10" fontId="9" fillId="0" borderId="1" xfId="18" applyNumberFormat="1" applyFont="1" applyBorder="1" applyAlignment="1">
      <alignment horizontal="right" vertical="center" wrapText="1"/>
    </xf>
    <xf numFmtId="9" fontId="5" fillId="0" borderId="0" xfId="18" applyFont="1" applyAlignment="1">
      <alignment vertical="center"/>
    </xf>
    <xf numFmtId="9" fontId="0" fillId="0" borderId="0" xfId="18" applyFont="1" applyAlignment="1">
      <alignment vertical="center" wrapText="1"/>
    </xf>
    <xf numFmtId="0" fontId="20" fillId="0" borderId="0" xfId="0" applyFont="1" applyAlignment="1">
      <alignment/>
    </xf>
    <xf numFmtId="0" fontId="20" fillId="0" borderId="0" xfId="0" applyFont="1" applyAlignment="1">
      <alignment/>
    </xf>
    <xf numFmtId="3" fontId="21" fillId="0" borderId="0" xfId="0" applyNumberFormat="1" applyFont="1" applyBorder="1" applyAlignment="1">
      <alignment horizontal="center" vertical="center"/>
    </xf>
    <xf numFmtId="0" fontId="22" fillId="0" borderId="0" xfId="0" applyFont="1" applyAlignment="1">
      <alignment/>
    </xf>
    <xf numFmtId="0" fontId="20" fillId="0" borderId="0" xfId="0" applyFont="1" applyAlignment="1">
      <alignment vertical="center"/>
    </xf>
    <xf numFmtId="0" fontId="20" fillId="0" borderId="0" xfId="0" applyFont="1" applyAlignment="1">
      <alignment horizontal="center"/>
    </xf>
    <xf numFmtId="0" fontId="20" fillId="0" borderId="0" xfId="0" applyFont="1" applyAlignment="1">
      <alignment horizontal="center" vertical="center"/>
    </xf>
    <xf numFmtId="0" fontId="0" fillId="0" borderId="0" xfId="0" applyFont="1" applyAlignment="1">
      <alignment/>
    </xf>
    <xf numFmtId="184" fontId="20" fillId="0" borderId="0" xfId="15" applyNumberFormat="1" applyFont="1" applyAlignment="1">
      <alignment vertical="center"/>
    </xf>
    <xf numFmtId="184" fontId="5" fillId="0" borderId="0" xfId="15" applyNumberFormat="1" applyFont="1" applyAlignment="1">
      <alignment vertical="center"/>
    </xf>
    <xf numFmtId="184" fontId="0" fillId="0" borderId="0" xfId="15" applyNumberFormat="1" applyFont="1" applyAlignment="1">
      <alignment vertical="center"/>
    </xf>
    <xf numFmtId="184" fontId="0" fillId="0" borderId="0" xfId="15" applyNumberFormat="1" applyAlignment="1">
      <alignment vertical="center"/>
    </xf>
    <xf numFmtId="0" fontId="5" fillId="0" borderId="1" xfId="0" applyFont="1" applyBorder="1" applyAlignment="1">
      <alignment vertical="center" wrapText="1"/>
    </xf>
    <xf numFmtId="184" fontId="5" fillId="0" borderId="1" xfId="15" applyNumberFormat="1" applyFont="1" applyBorder="1" applyAlignment="1">
      <alignment horizontal="right" vertical="center"/>
    </xf>
    <xf numFmtId="184" fontId="5" fillId="0" borderId="1" xfId="15" applyNumberFormat="1" applyFont="1" applyBorder="1" applyAlignment="1">
      <alignment vertical="center"/>
    </xf>
    <xf numFmtId="0" fontId="5" fillId="0" borderId="1" xfId="0" applyFont="1" applyBorder="1" applyAlignment="1">
      <alignment/>
    </xf>
    <xf numFmtId="0" fontId="8" fillId="0" borderId="1" xfId="0" applyFont="1" applyBorder="1" applyAlignment="1">
      <alignment vertical="center" wrapText="1"/>
    </xf>
    <xf numFmtId="184" fontId="7" fillId="0" borderId="1" xfId="15" applyNumberFormat="1" applyFont="1" applyBorder="1" applyAlignment="1">
      <alignment vertical="center"/>
    </xf>
    <xf numFmtId="0" fontId="8" fillId="0" borderId="1" xfId="0" applyFont="1" applyFill="1" applyBorder="1" applyAlignment="1">
      <alignment vertical="center" wrapText="1"/>
    </xf>
    <xf numFmtId="3" fontId="5" fillId="0" borderId="1" xfId="0" applyNumberFormat="1" applyFont="1" applyBorder="1" applyAlignment="1">
      <alignment horizontal="right" vertical="center"/>
    </xf>
    <xf numFmtId="0" fontId="5" fillId="0" borderId="1" xfId="0" applyFont="1" applyBorder="1" applyAlignment="1">
      <alignment vertical="center" wrapText="1" shrinkToFit="1"/>
    </xf>
    <xf numFmtId="0" fontId="5" fillId="0" borderId="1" xfId="0" applyFont="1" applyBorder="1" applyAlignment="1">
      <alignment vertical="center"/>
    </xf>
    <xf numFmtId="3" fontId="8" fillId="0" borderId="1" xfId="0" applyNumberFormat="1" applyFont="1" applyBorder="1" applyAlignment="1">
      <alignment horizontal="right" vertical="center"/>
    </xf>
    <xf numFmtId="184" fontId="8" fillId="0" borderId="1" xfId="15" applyNumberFormat="1" applyFont="1" applyBorder="1" applyAlignment="1">
      <alignment horizontal="right" vertical="center"/>
    </xf>
    <xf numFmtId="0" fontId="5" fillId="0" borderId="1" xfId="0" applyFont="1" applyFill="1" applyBorder="1" applyAlignment="1">
      <alignment vertical="center" wrapText="1"/>
    </xf>
    <xf numFmtId="180" fontId="5" fillId="0" borderId="1" xfId="0" applyNumberFormat="1" applyFont="1" applyBorder="1" applyAlignment="1">
      <alignment horizontal="right" vertical="center"/>
    </xf>
    <xf numFmtId="0" fontId="12" fillId="0" borderId="1" xfId="0" applyFont="1" applyBorder="1" applyAlignment="1">
      <alignment vertical="center" wrapText="1"/>
    </xf>
    <xf numFmtId="0" fontId="5" fillId="0" borderId="1" xfId="0" applyFont="1" applyBorder="1" applyAlignment="1">
      <alignment horizontal="distributed" vertical="center" wrapText="1"/>
    </xf>
    <xf numFmtId="184" fontId="5" fillId="0" borderId="1" xfId="15" applyNumberFormat="1" applyFont="1" applyBorder="1" applyAlignment="1">
      <alignment horizontal="distributed" vertical="center"/>
    </xf>
    <xf numFmtId="0" fontId="5" fillId="0" borderId="1" xfId="0" applyFont="1" applyBorder="1" applyAlignment="1">
      <alignment horizontal="distributed" vertical="center"/>
    </xf>
    <xf numFmtId="0" fontId="6" fillId="0" borderId="0" xfId="0" applyFont="1" applyAlignment="1">
      <alignment/>
    </xf>
    <xf numFmtId="0" fontId="6" fillId="0" borderId="0" xfId="0" applyFont="1" applyAlignment="1">
      <alignment vertical="center"/>
    </xf>
    <xf numFmtId="184" fontId="22" fillId="0" borderId="0" xfId="15" applyNumberFormat="1" applyFont="1" applyAlignment="1">
      <alignment vertical="center"/>
    </xf>
    <xf numFmtId="9" fontId="20" fillId="0" borderId="0" xfId="18" applyFont="1" applyAlignment="1">
      <alignment vertical="center"/>
    </xf>
    <xf numFmtId="0" fontId="7" fillId="0" borderId="1" xfId="0" applyFont="1" applyBorder="1" applyAlignment="1">
      <alignment horizontal="distributed" vertical="center"/>
    </xf>
    <xf numFmtId="0" fontId="20" fillId="0" borderId="0" xfId="0" applyFont="1" applyAlignment="1">
      <alignment horizontal="left" vertical="center"/>
    </xf>
    <xf numFmtId="0" fontId="7" fillId="0" borderId="1" xfId="0" applyFont="1" applyBorder="1" applyAlignment="1">
      <alignment horizontal="distributed" vertical="center" wrapText="1"/>
    </xf>
    <xf numFmtId="184" fontId="7" fillId="0" borderId="1" xfId="15" applyNumberFormat="1" applyFont="1" applyBorder="1" applyAlignment="1">
      <alignment horizontal="distributed" vertical="center"/>
    </xf>
    <xf numFmtId="184" fontId="9" fillId="0" borderId="1" xfId="15" applyNumberFormat="1" applyFont="1" applyBorder="1" applyAlignment="1">
      <alignment horizontal="center" vertical="center"/>
    </xf>
    <xf numFmtId="0" fontId="13" fillId="0" borderId="1" xfId="0" applyFont="1" applyBorder="1" applyAlignment="1">
      <alignment/>
    </xf>
    <xf numFmtId="0" fontId="13" fillId="0" borderId="1" xfId="0" applyFont="1" applyBorder="1" applyAlignment="1">
      <alignment vertical="center"/>
    </xf>
    <xf numFmtId="0" fontId="13" fillId="0" borderId="1" xfId="0" applyFont="1" applyBorder="1" applyAlignment="1">
      <alignment horizontal="center" vertical="center" wrapText="1"/>
    </xf>
    <xf numFmtId="0" fontId="13" fillId="0" borderId="1" xfId="0" applyFont="1" applyBorder="1" applyAlignment="1">
      <alignment wrapText="1"/>
    </xf>
    <xf numFmtId="0" fontId="13" fillId="0" borderId="1" xfId="0" applyFont="1" applyBorder="1" applyAlignment="1">
      <alignment vertical="center" wrapText="1"/>
    </xf>
    <xf numFmtId="0" fontId="16" fillId="0" borderId="1" xfId="0" applyFont="1" applyBorder="1" applyAlignment="1">
      <alignment/>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14" fillId="0" borderId="1" xfId="0" applyFont="1" applyBorder="1" applyAlignment="1">
      <alignment vertical="center" wrapText="1"/>
    </xf>
    <xf numFmtId="180" fontId="9" fillId="0" borderId="1" xfId="0" applyNumberFormat="1" applyFont="1" applyBorder="1" applyAlignment="1">
      <alignment vertical="center" wrapText="1"/>
    </xf>
    <xf numFmtId="0" fontId="15" fillId="0" borderId="1" xfId="0"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vertical="center"/>
    </xf>
    <xf numFmtId="0" fontId="20" fillId="0" borderId="0" xfId="0" applyFont="1" applyBorder="1" applyAlignment="1">
      <alignment vertical="center"/>
    </xf>
    <xf numFmtId="0" fontId="22" fillId="0" borderId="0" xfId="0" applyFont="1" applyBorder="1" applyAlignment="1">
      <alignment vertical="center"/>
    </xf>
    <xf numFmtId="0" fontId="9" fillId="0" borderId="1" xfId="0" applyFont="1" applyBorder="1" applyAlignment="1">
      <alignment vertical="center"/>
    </xf>
    <xf numFmtId="9" fontId="5" fillId="0" borderId="1" xfId="18" applyFont="1" applyBorder="1" applyAlignment="1">
      <alignment vertical="center"/>
    </xf>
    <xf numFmtId="0" fontId="0" fillId="0" borderId="1" xfId="0" applyFont="1" applyBorder="1" applyAlignment="1">
      <alignment vertical="center"/>
    </xf>
    <xf numFmtId="0" fontId="18" fillId="0" borderId="1" xfId="0" applyFont="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vertical="center"/>
    </xf>
    <xf numFmtId="0" fontId="24" fillId="0" borderId="1" xfId="0" applyFont="1" applyBorder="1" applyAlignment="1">
      <alignment vertical="center"/>
    </xf>
    <xf numFmtId="0" fontId="0" fillId="0" borderId="0" xfId="0" applyFont="1" applyAlignment="1">
      <alignment vertical="center"/>
    </xf>
    <xf numFmtId="0" fontId="22" fillId="0" borderId="0" xfId="0" applyFont="1" applyAlignment="1">
      <alignment vertical="center"/>
    </xf>
    <xf numFmtId="0" fontId="0" fillId="0" borderId="0" xfId="0" applyAlignment="1">
      <alignment vertical="center"/>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0" fontId="16" fillId="0" borderId="2" xfId="0" applyFont="1" applyBorder="1" applyAlignment="1">
      <alignment wrapText="1"/>
    </xf>
    <xf numFmtId="0" fontId="17" fillId="0" borderId="1" xfId="0" applyFont="1" applyFill="1" applyBorder="1" applyAlignment="1">
      <alignment vertical="center" wrapText="1"/>
    </xf>
    <xf numFmtId="0" fontId="25" fillId="0" borderId="1" xfId="0" applyFont="1" applyBorder="1" applyAlignment="1">
      <alignment vertical="center" wrapText="1"/>
    </xf>
    <xf numFmtId="0" fontId="20" fillId="0" borderId="0" xfId="0" applyFont="1" applyAlignment="1">
      <alignment horizontal="left" vertical="center" wrapText="1"/>
    </xf>
    <xf numFmtId="184" fontId="5" fillId="0" borderId="3" xfId="15" applyNumberFormat="1" applyFont="1" applyBorder="1" applyAlignment="1">
      <alignment horizontal="center" vertical="center"/>
    </xf>
    <xf numFmtId="184" fontId="5" fillId="0" borderId="4" xfId="15" applyNumberFormat="1" applyFont="1" applyBorder="1" applyAlignment="1">
      <alignment horizontal="center" vertical="center"/>
    </xf>
    <xf numFmtId="184" fontId="7" fillId="0" borderId="3" xfId="15" applyNumberFormat="1" applyFont="1" applyBorder="1" applyAlignment="1">
      <alignment horizontal="center" vertical="center"/>
    </xf>
    <xf numFmtId="184" fontId="7" fillId="0" borderId="4" xfId="15" applyNumberFormat="1" applyFont="1" applyBorder="1" applyAlignment="1">
      <alignment horizontal="center" vertical="center"/>
    </xf>
    <xf numFmtId="0" fontId="20" fillId="0" borderId="0" xfId="0" applyFont="1" applyAlignment="1">
      <alignment vertical="center" wrapText="1"/>
    </xf>
    <xf numFmtId="0" fontId="20" fillId="0" borderId="0" xfId="0" applyFont="1" applyAlignment="1">
      <alignment vertical="center"/>
    </xf>
    <xf numFmtId="0" fontId="4" fillId="0" borderId="0" xfId="0" applyFont="1" applyAlignment="1">
      <alignment horizontal="center" vertical="center" wrapText="1"/>
    </xf>
    <xf numFmtId="0" fontId="2" fillId="0" borderId="0" xfId="0" applyFont="1" applyAlignment="1">
      <alignment horizontal="center" vertical="center" wrapText="1"/>
    </xf>
    <xf numFmtId="0" fontId="20" fillId="0" borderId="0" xfId="0" applyFont="1" applyAlignment="1">
      <alignment horizontal="center"/>
    </xf>
    <xf numFmtId="0" fontId="20" fillId="0" borderId="0" xfId="0" applyFont="1" applyAlignment="1">
      <alignment horizontal="left"/>
    </xf>
    <xf numFmtId="184" fontId="5" fillId="0" borderId="3" xfId="15" applyNumberFormat="1" applyFont="1" applyBorder="1" applyAlignment="1">
      <alignment horizontal="center" vertical="center" wrapText="1"/>
    </xf>
    <xf numFmtId="184" fontId="5" fillId="0" borderId="4" xfId="15" applyNumberFormat="1" applyFont="1" applyBorder="1" applyAlignment="1">
      <alignment horizontal="center" vertical="center" wrapText="1"/>
    </xf>
    <xf numFmtId="0" fontId="6" fillId="0" borderId="1" xfId="0" applyFont="1" applyBorder="1" applyAlignment="1">
      <alignment horizontal="left" vertical="center"/>
    </xf>
    <xf numFmtId="0" fontId="22" fillId="0" borderId="0" xfId="0" applyFont="1" applyAlignment="1">
      <alignment vertical="center" wrapText="1"/>
    </xf>
    <xf numFmtId="0" fontId="23" fillId="0" borderId="5" xfId="0" applyFont="1" applyFill="1" applyBorder="1" applyAlignment="1">
      <alignment horizontal="distributed" vertical="center" wrapText="1"/>
    </xf>
    <xf numFmtId="0" fontId="23" fillId="0" borderId="6" xfId="0" applyFont="1" applyFill="1" applyBorder="1" applyAlignment="1">
      <alignment horizontal="distributed" vertical="center" wrapText="1"/>
    </xf>
    <xf numFmtId="184" fontId="7" fillId="0" borderId="1" xfId="15" applyNumberFormat="1" applyFont="1" applyBorder="1" applyAlignment="1">
      <alignment horizontal="center" vertical="center"/>
    </xf>
    <xf numFmtId="0" fontId="18" fillId="0" borderId="0" xfId="0" applyFont="1" applyAlignment="1">
      <alignment horizontal="left" vertical="center" wrapText="1"/>
    </xf>
    <xf numFmtId="3" fontId="21" fillId="0" borderId="0" xfId="0" applyNumberFormat="1" applyFont="1" applyBorder="1" applyAlignment="1">
      <alignment horizontal="right" vertical="center" wrapText="1"/>
    </xf>
    <xf numFmtId="184" fontId="8" fillId="0" borderId="3" xfId="15" applyNumberFormat="1" applyFont="1" applyBorder="1" applyAlignment="1">
      <alignment horizontal="center" vertical="center"/>
    </xf>
    <xf numFmtId="184" fontId="8" fillId="0" borderId="4" xfId="15" applyNumberFormat="1" applyFont="1" applyBorder="1" applyAlignment="1">
      <alignment horizontal="center" vertical="center"/>
    </xf>
    <xf numFmtId="0" fontId="20" fillId="0" borderId="0" xfId="0" applyFont="1" applyBorder="1" applyAlignment="1">
      <alignment horizontal="left" vertical="center"/>
    </xf>
    <xf numFmtId="184" fontId="7" fillId="0" borderId="3" xfId="15" applyNumberFormat="1" applyFont="1" applyBorder="1" applyAlignment="1">
      <alignment horizontal="distributed" vertical="center"/>
    </xf>
    <xf numFmtId="184" fontId="7" fillId="0" borderId="4" xfId="15" applyNumberFormat="1" applyFont="1" applyBorder="1" applyAlignment="1">
      <alignment horizontal="distributed" vertical="center"/>
    </xf>
    <xf numFmtId="0" fontId="6" fillId="0" borderId="3" xfId="0" applyFont="1" applyBorder="1" applyAlignment="1">
      <alignment horizontal="left" vertical="center"/>
    </xf>
    <xf numFmtId="0" fontId="6" fillId="0" borderId="7" xfId="0" applyFont="1" applyBorder="1" applyAlignment="1">
      <alignment horizontal="left" vertical="center"/>
    </xf>
    <xf numFmtId="0" fontId="6" fillId="0" borderId="4" xfId="0" applyFont="1" applyBorder="1" applyAlignment="1">
      <alignment horizontal="left" vertical="center"/>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184" fontId="26" fillId="0" borderId="0" xfId="15" applyNumberFormat="1" applyFont="1" applyAlignment="1">
      <alignment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88"/>
  <sheetViews>
    <sheetView tabSelected="1" workbookViewId="0" topLeftCell="A195">
      <selection activeCell="A203" sqref="A203:I203"/>
    </sheetView>
  </sheetViews>
  <sheetFormatPr defaultColWidth="9.00390625" defaultRowHeight="30" customHeight="1"/>
  <cols>
    <col min="1" max="1" width="15.625" style="0" customWidth="1"/>
    <col min="2" max="2" width="15.625" style="22" customWidth="1"/>
    <col min="3" max="3" width="14.375" style="22" customWidth="1"/>
    <col min="4" max="4" width="4.625" style="22" customWidth="1"/>
    <col min="5" max="5" width="16.125" style="20" customWidth="1"/>
    <col min="6" max="6" width="5.50390625" style="0" customWidth="1"/>
    <col min="7" max="7" width="15.625" style="74" customWidth="1"/>
    <col min="8" max="8" width="5.75390625" style="0" customWidth="1"/>
    <col min="9" max="9" width="6.875" style="0" customWidth="1"/>
    <col min="10" max="10" width="12.625" style="0" customWidth="1"/>
  </cols>
  <sheetData>
    <row r="1" spans="1:9" ht="30" customHeight="1">
      <c r="A1" s="87" t="s">
        <v>1</v>
      </c>
      <c r="B1" s="87"/>
      <c r="C1" s="87"/>
      <c r="D1" s="87"/>
      <c r="E1" s="87"/>
      <c r="F1" s="87"/>
      <c r="G1" s="87"/>
      <c r="H1" s="87"/>
      <c r="I1" s="87"/>
    </row>
    <row r="2" spans="1:9" ht="30" customHeight="1">
      <c r="A2" s="88" t="s">
        <v>196</v>
      </c>
      <c r="B2" s="88"/>
      <c r="C2" s="88"/>
      <c r="D2" s="88"/>
      <c r="E2" s="88"/>
      <c r="F2" s="88"/>
      <c r="G2" s="88"/>
      <c r="H2" s="88"/>
      <c r="I2" s="88"/>
    </row>
    <row r="3" spans="1:9" s="14" customFormat="1" ht="30" customHeight="1">
      <c r="A3" s="80" t="s">
        <v>220</v>
      </c>
      <c r="B3" s="80"/>
      <c r="C3" s="80"/>
      <c r="D3" s="80"/>
      <c r="E3" s="80"/>
      <c r="F3" s="80"/>
      <c r="G3" s="80"/>
      <c r="H3" s="80"/>
      <c r="I3" s="80"/>
    </row>
    <row r="4" spans="1:9" s="14" customFormat="1" ht="30" customHeight="1">
      <c r="A4" s="80" t="s">
        <v>200</v>
      </c>
      <c r="B4" s="80"/>
      <c r="C4" s="80"/>
      <c r="D4" s="80"/>
      <c r="E4" s="80"/>
      <c r="F4" s="80"/>
      <c r="G4" s="80"/>
      <c r="H4" s="80"/>
      <c r="I4" s="80"/>
    </row>
    <row r="5" spans="1:7" s="14" customFormat="1" ht="30" customHeight="1">
      <c r="A5" s="85" t="s">
        <v>28</v>
      </c>
      <c r="B5" s="86"/>
      <c r="C5" s="86"/>
      <c r="D5" s="86"/>
      <c r="E5" s="86"/>
      <c r="F5" s="86"/>
      <c r="G5" s="86"/>
    </row>
    <row r="6" spans="1:9" s="11" customFormat="1" ht="30" customHeight="1">
      <c r="A6" s="89" t="s">
        <v>217</v>
      </c>
      <c r="B6" s="89"/>
      <c r="C6" s="89"/>
      <c r="D6" s="89"/>
      <c r="E6" s="89"/>
      <c r="F6" s="89"/>
      <c r="G6" s="89"/>
      <c r="H6" s="89"/>
      <c r="I6" s="89"/>
    </row>
    <row r="7" spans="1:9" s="11" customFormat="1" ht="30" customHeight="1">
      <c r="A7" s="89" t="s">
        <v>221</v>
      </c>
      <c r="B7" s="89"/>
      <c r="C7" s="89"/>
      <c r="D7" s="89"/>
      <c r="E7" s="89"/>
      <c r="F7" s="89"/>
      <c r="G7" s="89"/>
      <c r="H7" s="89"/>
      <c r="I7" s="89"/>
    </row>
    <row r="8" spans="1:9" s="11" customFormat="1" ht="30" customHeight="1">
      <c r="A8" s="89" t="s">
        <v>222</v>
      </c>
      <c r="B8" s="89"/>
      <c r="C8" s="89"/>
      <c r="D8" s="89"/>
      <c r="E8" s="89"/>
      <c r="F8" s="89"/>
      <c r="G8" s="89"/>
      <c r="H8" s="89"/>
      <c r="I8" s="89"/>
    </row>
    <row r="9" spans="1:8" s="11" customFormat="1" ht="30" customHeight="1">
      <c r="A9" s="90" t="s">
        <v>218</v>
      </c>
      <c r="B9" s="90"/>
      <c r="C9" s="90"/>
      <c r="D9" s="90"/>
      <c r="E9" s="90"/>
      <c r="F9" s="17" t="s">
        <v>16</v>
      </c>
      <c r="G9" s="111">
        <v>288077585</v>
      </c>
      <c r="H9" s="11" t="s">
        <v>210</v>
      </c>
    </row>
    <row r="10" spans="1:7" s="11" customFormat="1" ht="30" customHeight="1">
      <c r="A10" s="11" t="s">
        <v>211</v>
      </c>
      <c r="B10" s="111"/>
      <c r="C10" s="111"/>
      <c r="D10" s="111"/>
      <c r="E10" s="19"/>
      <c r="F10" s="16"/>
      <c r="G10" s="15"/>
    </row>
    <row r="11" spans="1:8" s="11" customFormat="1" ht="30" customHeight="1">
      <c r="A11" s="12" t="s">
        <v>15</v>
      </c>
      <c r="B11" s="19"/>
      <c r="C11" s="19"/>
      <c r="D11" s="19"/>
      <c r="E11" s="19"/>
      <c r="F11" s="17" t="s">
        <v>6</v>
      </c>
      <c r="G11" s="13">
        <f>23484380+1822324+19341737+150772+29950714+144749+25520521+22393878+20608925+20477537+26315858+25301668</f>
        <v>215513063</v>
      </c>
      <c r="H11" s="11" t="s">
        <v>210</v>
      </c>
    </row>
    <row r="12" spans="1:7" s="11" customFormat="1" ht="30" customHeight="1">
      <c r="A12" s="85" t="s">
        <v>219</v>
      </c>
      <c r="B12" s="86"/>
      <c r="C12" s="86"/>
      <c r="D12" s="86"/>
      <c r="E12" s="86"/>
      <c r="F12" s="86"/>
      <c r="G12" s="86"/>
    </row>
    <row r="13" spans="1:7" s="14" customFormat="1" ht="30" customHeight="1">
      <c r="A13" s="85" t="s">
        <v>223</v>
      </c>
      <c r="B13" s="86"/>
      <c r="C13" s="86"/>
      <c r="D13" s="86"/>
      <c r="E13" s="86"/>
      <c r="F13" s="86"/>
      <c r="G13" s="86"/>
    </row>
    <row r="14" spans="1:7" s="14" customFormat="1" ht="30" customHeight="1">
      <c r="A14" s="85" t="s">
        <v>224</v>
      </c>
      <c r="B14" s="86"/>
      <c r="C14" s="86"/>
      <c r="D14" s="86"/>
      <c r="E14" s="86"/>
      <c r="F14" s="86"/>
      <c r="G14" s="86"/>
    </row>
    <row r="15" spans="1:9" s="14" customFormat="1" ht="30" customHeight="1">
      <c r="A15" s="80" t="s">
        <v>375</v>
      </c>
      <c r="B15" s="80"/>
      <c r="C15" s="80"/>
      <c r="D15" s="80"/>
      <c r="E15" s="80"/>
      <c r="F15" s="80"/>
      <c r="G15" s="80"/>
      <c r="H15" s="80"/>
      <c r="I15" s="80"/>
    </row>
    <row r="16" spans="1:7" s="11" customFormat="1" ht="30" customHeight="1">
      <c r="A16" s="11" t="s">
        <v>348</v>
      </c>
      <c r="B16" s="19"/>
      <c r="C16" s="19"/>
      <c r="D16" s="19"/>
      <c r="E16" s="19"/>
      <c r="G16" s="15"/>
    </row>
    <row r="18" spans="1:9" s="2" customFormat="1" ht="30" customHeight="1">
      <c r="A18" s="38" t="s">
        <v>225</v>
      </c>
      <c r="B18" s="39" t="s">
        <v>212</v>
      </c>
      <c r="C18" s="39" t="s">
        <v>213</v>
      </c>
      <c r="D18" s="91" t="s">
        <v>269</v>
      </c>
      <c r="E18" s="92"/>
      <c r="F18" s="40" t="s">
        <v>214</v>
      </c>
      <c r="G18" s="40" t="s">
        <v>215</v>
      </c>
      <c r="H18" s="40" t="s">
        <v>178</v>
      </c>
      <c r="I18" s="38" t="s">
        <v>216</v>
      </c>
    </row>
    <row r="19" spans="1:9" s="46" customFormat="1" ht="49.5" customHeight="1">
      <c r="A19" s="93" t="s">
        <v>226</v>
      </c>
      <c r="B19" s="93"/>
      <c r="C19" s="93"/>
      <c r="D19" s="93"/>
      <c r="E19" s="93"/>
      <c r="F19" s="93"/>
      <c r="G19" s="93"/>
      <c r="H19" s="93"/>
      <c r="I19" s="93"/>
    </row>
    <row r="20" spans="1:9" s="2" customFormat="1" ht="64.5" customHeight="1">
      <c r="A20" s="23" t="s">
        <v>11</v>
      </c>
      <c r="B20" s="24" t="s">
        <v>7</v>
      </c>
      <c r="C20" s="24"/>
      <c r="D20" s="81"/>
      <c r="E20" s="82"/>
      <c r="F20" s="65"/>
      <c r="G20" s="62" t="s">
        <v>362</v>
      </c>
      <c r="H20" s="56" t="s">
        <v>126</v>
      </c>
      <c r="I20" s="50"/>
    </row>
    <row r="21" spans="1:9" s="2" customFormat="1" ht="64.5" customHeight="1">
      <c r="A21" s="23" t="s">
        <v>12</v>
      </c>
      <c r="B21" s="24" t="s">
        <v>7</v>
      </c>
      <c r="C21" s="24"/>
      <c r="D21" s="81"/>
      <c r="E21" s="82"/>
      <c r="F21" s="65"/>
      <c r="G21" s="62" t="s">
        <v>362</v>
      </c>
      <c r="H21" s="56" t="s">
        <v>126</v>
      </c>
      <c r="I21" s="50"/>
    </row>
    <row r="22" spans="1:9" s="2" customFormat="1" ht="64.5" customHeight="1">
      <c r="A22" s="27" t="s">
        <v>13</v>
      </c>
      <c r="B22" s="24" t="s">
        <v>7</v>
      </c>
      <c r="C22" s="24">
        <v>2386273</v>
      </c>
      <c r="D22" s="81">
        <f>C22</f>
        <v>2386273</v>
      </c>
      <c r="E22" s="82"/>
      <c r="F22" s="65"/>
      <c r="G22" s="62" t="s">
        <v>333</v>
      </c>
      <c r="H22" s="56" t="s">
        <v>126</v>
      </c>
      <c r="I22" s="50"/>
    </row>
    <row r="23" spans="1:9" s="2" customFormat="1" ht="64.5" customHeight="1">
      <c r="A23" s="23" t="s">
        <v>30</v>
      </c>
      <c r="B23" s="24" t="s">
        <v>7</v>
      </c>
      <c r="C23" s="24"/>
      <c r="D23" s="81"/>
      <c r="E23" s="82"/>
      <c r="F23" s="65"/>
      <c r="G23" s="62" t="s">
        <v>362</v>
      </c>
      <c r="H23" s="56" t="s">
        <v>126</v>
      </c>
      <c r="I23" s="50"/>
    </row>
    <row r="24" spans="1:9" s="2" customFormat="1" ht="64.5" customHeight="1">
      <c r="A24" s="23" t="s">
        <v>31</v>
      </c>
      <c r="B24" s="24">
        <v>0</v>
      </c>
      <c r="C24" s="24"/>
      <c r="D24" s="81"/>
      <c r="E24" s="82"/>
      <c r="F24" s="65"/>
      <c r="G24" s="62" t="s">
        <v>362</v>
      </c>
      <c r="H24" s="56" t="s">
        <v>126</v>
      </c>
      <c r="I24" s="50"/>
    </row>
    <row r="25" spans="1:9" s="2" customFormat="1" ht="64.5" customHeight="1">
      <c r="A25" s="23" t="s">
        <v>17</v>
      </c>
      <c r="B25" s="24">
        <v>0</v>
      </c>
      <c r="C25" s="24"/>
      <c r="D25" s="81"/>
      <c r="E25" s="82"/>
      <c r="F25" s="65"/>
      <c r="G25" s="62" t="s">
        <v>362</v>
      </c>
      <c r="H25" s="56" t="s">
        <v>126</v>
      </c>
      <c r="I25" s="50"/>
    </row>
    <row r="26" spans="1:9" s="2" customFormat="1" ht="64.5" customHeight="1">
      <c r="A26" s="27" t="s">
        <v>227</v>
      </c>
      <c r="B26" s="24">
        <v>0</v>
      </c>
      <c r="C26" s="24"/>
      <c r="D26" s="81"/>
      <c r="E26" s="82"/>
      <c r="F26" s="65"/>
      <c r="G26" s="62" t="s">
        <v>362</v>
      </c>
      <c r="H26" s="56" t="s">
        <v>126</v>
      </c>
      <c r="I26" s="50"/>
    </row>
    <row r="27" spans="1:9" s="2" customFormat="1" ht="64.5" customHeight="1">
      <c r="A27" s="27" t="s">
        <v>32</v>
      </c>
      <c r="B27" s="24" t="s">
        <v>7</v>
      </c>
      <c r="C27" s="24"/>
      <c r="D27" s="81"/>
      <c r="E27" s="82"/>
      <c r="F27" s="65"/>
      <c r="G27" s="62" t="s">
        <v>362</v>
      </c>
      <c r="H27" s="56" t="s">
        <v>126</v>
      </c>
      <c r="I27" s="50"/>
    </row>
    <row r="28" spans="1:9" s="2" customFormat="1" ht="64.5" customHeight="1">
      <c r="A28" s="23" t="s">
        <v>228</v>
      </c>
      <c r="B28" s="24" t="s">
        <v>27</v>
      </c>
      <c r="C28" s="24"/>
      <c r="D28" s="81"/>
      <c r="E28" s="82"/>
      <c r="F28" s="65"/>
      <c r="G28" s="62" t="s">
        <v>362</v>
      </c>
      <c r="H28" s="56" t="s">
        <v>126</v>
      </c>
      <c r="I28" s="50"/>
    </row>
    <row r="29" spans="1:9" s="2" customFormat="1" ht="64.5" customHeight="1">
      <c r="A29" s="27" t="s">
        <v>229</v>
      </c>
      <c r="B29" s="24" t="s">
        <v>27</v>
      </c>
      <c r="C29" s="24"/>
      <c r="D29" s="81"/>
      <c r="E29" s="82"/>
      <c r="F29" s="65"/>
      <c r="G29" s="62" t="s">
        <v>362</v>
      </c>
      <c r="H29" s="56" t="s">
        <v>126</v>
      </c>
      <c r="I29" s="51"/>
    </row>
    <row r="30" spans="1:9" s="2" customFormat="1" ht="64.5" customHeight="1">
      <c r="A30" s="27" t="s">
        <v>230</v>
      </c>
      <c r="B30" s="24">
        <v>0</v>
      </c>
      <c r="C30" s="24"/>
      <c r="D30" s="81"/>
      <c r="E30" s="82"/>
      <c r="F30" s="65"/>
      <c r="G30" s="62" t="s">
        <v>362</v>
      </c>
      <c r="H30" s="56" t="s">
        <v>126</v>
      </c>
      <c r="I30" s="50"/>
    </row>
    <row r="31" spans="1:9" s="2" customFormat="1" ht="64.5" customHeight="1">
      <c r="A31" s="27" t="s">
        <v>231</v>
      </c>
      <c r="B31" s="24"/>
      <c r="C31" s="24"/>
      <c r="D31" s="81"/>
      <c r="E31" s="82"/>
      <c r="F31" s="65"/>
      <c r="G31" s="62" t="s">
        <v>362</v>
      </c>
      <c r="H31" s="56" t="s">
        <v>126</v>
      </c>
      <c r="I31" s="50"/>
    </row>
    <row r="32" spans="1:9" s="2" customFormat="1" ht="64.5" customHeight="1">
      <c r="A32" s="23" t="s">
        <v>232</v>
      </c>
      <c r="B32" s="24"/>
      <c r="C32" s="24"/>
      <c r="D32" s="81">
        <v>701245</v>
      </c>
      <c r="E32" s="82"/>
      <c r="F32" s="65"/>
      <c r="G32" s="61" t="s">
        <v>341</v>
      </c>
      <c r="H32" s="56" t="s">
        <v>126</v>
      </c>
      <c r="I32" s="50"/>
    </row>
    <row r="33" spans="1:9" s="2" customFormat="1" ht="64.5" customHeight="1">
      <c r="A33" s="23" t="s">
        <v>233</v>
      </c>
      <c r="B33" s="24"/>
      <c r="C33" s="24"/>
      <c r="D33" s="81">
        <v>69000</v>
      </c>
      <c r="E33" s="82"/>
      <c r="F33" s="65"/>
      <c r="G33" s="61" t="s">
        <v>341</v>
      </c>
      <c r="H33" s="56" t="s">
        <v>126</v>
      </c>
      <c r="I33" s="50"/>
    </row>
    <row r="34" spans="1:9" s="2" customFormat="1" ht="64.5" customHeight="1">
      <c r="A34" s="27" t="s">
        <v>234</v>
      </c>
      <c r="B34" s="24"/>
      <c r="C34" s="24"/>
      <c r="D34" s="81">
        <v>185585</v>
      </c>
      <c r="E34" s="82"/>
      <c r="F34" s="65"/>
      <c r="G34" s="62" t="s">
        <v>351</v>
      </c>
      <c r="H34" s="56" t="s">
        <v>126</v>
      </c>
      <c r="I34" s="51"/>
    </row>
    <row r="35" spans="1:9" s="2" customFormat="1" ht="64.5" customHeight="1">
      <c r="A35" s="23" t="s">
        <v>235</v>
      </c>
      <c r="B35" s="24"/>
      <c r="C35" s="24"/>
      <c r="D35" s="81">
        <v>80000</v>
      </c>
      <c r="E35" s="82"/>
      <c r="F35" s="65"/>
      <c r="G35" s="62" t="s">
        <v>334</v>
      </c>
      <c r="H35" s="56" t="s">
        <v>126</v>
      </c>
      <c r="I35" s="50"/>
    </row>
    <row r="36" spans="1:9" s="2" customFormat="1" ht="80.25" customHeight="1">
      <c r="A36" s="23" t="s">
        <v>236</v>
      </c>
      <c r="B36" s="24"/>
      <c r="C36" s="24"/>
      <c r="D36" s="81">
        <v>250000</v>
      </c>
      <c r="E36" s="82"/>
      <c r="F36" s="65"/>
      <c r="G36" s="62" t="s">
        <v>344</v>
      </c>
      <c r="H36" s="56" t="s">
        <v>126</v>
      </c>
      <c r="I36" s="50"/>
    </row>
    <row r="37" spans="1:9" s="2" customFormat="1" ht="64.5" customHeight="1">
      <c r="A37" s="23" t="s">
        <v>237</v>
      </c>
      <c r="B37" s="24"/>
      <c r="C37" s="24"/>
      <c r="D37" s="81">
        <v>100000</v>
      </c>
      <c r="E37" s="82"/>
      <c r="F37" s="65"/>
      <c r="G37" s="62" t="s">
        <v>344</v>
      </c>
      <c r="H37" s="56" t="s">
        <v>126</v>
      </c>
      <c r="I37" s="50"/>
    </row>
    <row r="38" spans="1:9" s="2" customFormat="1" ht="64.5" customHeight="1">
      <c r="A38" s="23" t="s">
        <v>238</v>
      </c>
      <c r="B38" s="24"/>
      <c r="C38" s="24"/>
      <c r="D38" s="81">
        <v>0</v>
      </c>
      <c r="E38" s="82"/>
      <c r="F38" s="65"/>
      <c r="G38" s="62" t="s">
        <v>362</v>
      </c>
      <c r="H38" s="56" t="s">
        <v>126</v>
      </c>
      <c r="I38" s="50"/>
    </row>
    <row r="39" spans="1:9" s="2" customFormat="1" ht="64.5" customHeight="1">
      <c r="A39" s="23" t="s">
        <v>239</v>
      </c>
      <c r="B39" s="24"/>
      <c r="C39" s="24"/>
      <c r="D39" s="81">
        <v>80000</v>
      </c>
      <c r="E39" s="82"/>
      <c r="F39" s="65"/>
      <c r="G39" s="62" t="s">
        <v>334</v>
      </c>
      <c r="H39" s="56" t="s">
        <v>126</v>
      </c>
      <c r="I39" s="50"/>
    </row>
    <row r="40" spans="1:9" s="2" customFormat="1" ht="64.5" customHeight="1">
      <c r="A40" s="23" t="s">
        <v>240</v>
      </c>
      <c r="B40" s="24"/>
      <c r="C40" s="24"/>
      <c r="D40" s="81">
        <v>30000</v>
      </c>
      <c r="E40" s="82"/>
      <c r="F40" s="65"/>
      <c r="G40" s="62" t="s">
        <v>334</v>
      </c>
      <c r="H40" s="56" t="s">
        <v>126</v>
      </c>
      <c r="I40" s="50"/>
    </row>
    <row r="41" spans="1:9" s="2" customFormat="1" ht="64.5" customHeight="1">
      <c r="A41" s="23" t="s">
        <v>241</v>
      </c>
      <c r="B41" s="24"/>
      <c r="C41" s="24"/>
      <c r="D41" s="81">
        <v>0</v>
      </c>
      <c r="E41" s="82"/>
      <c r="F41" s="65"/>
      <c r="G41" s="62" t="s">
        <v>362</v>
      </c>
      <c r="H41" s="56" t="s">
        <v>126</v>
      </c>
      <c r="I41" s="50"/>
    </row>
    <row r="42" spans="1:9" s="2" customFormat="1" ht="64.5" customHeight="1">
      <c r="A42" s="23" t="s">
        <v>242</v>
      </c>
      <c r="B42" s="24">
        <v>4000000</v>
      </c>
      <c r="C42" s="24">
        <v>2940400</v>
      </c>
      <c r="D42" s="81">
        <f>C42</f>
        <v>2940400</v>
      </c>
      <c r="E42" s="82"/>
      <c r="F42" s="66">
        <f>D42/B42</f>
        <v>0.7351</v>
      </c>
      <c r="G42" s="69" t="s">
        <v>335</v>
      </c>
      <c r="H42" s="57"/>
      <c r="I42" s="50"/>
    </row>
    <row r="43" spans="1:9" s="2" customFormat="1" ht="64.5" customHeight="1">
      <c r="A43" s="23" t="s">
        <v>243</v>
      </c>
      <c r="B43" s="24">
        <v>1200000</v>
      </c>
      <c r="C43" s="24">
        <v>345606</v>
      </c>
      <c r="D43" s="81">
        <v>762798</v>
      </c>
      <c r="E43" s="82"/>
      <c r="F43" s="66">
        <f aca="true" t="shared" si="0" ref="F43:F61">D43/B43</f>
        <v>0.635665</v>
      </c>
      <c r="G43" s="69" t="s">
        <v>336</v>
      </c>
      <c r="H43" s="57"/>
      <c r="I43" s="50"/>
    </row>
    <row r="44" spans="1:9" s="2" customFormat="1" ht="64.5" customHeight="1">
      <c r="A44" s="23" t="s">
        <v>244</v>
      </c>
      <c r="B44" s="24">
        <v>1600000</v>
      </c>
      <c r="C44" s="24">
        <v>146500</v>
      </c>
      <c r="D44" s="81">
        <v>146500</v>
      </c>
      <c r="E44" s="82"/>
      <c r="F44" s="66">
        <f t="shared" si="0"/>
        <v>0.0915625</v>
      </c>
      <c r="G44" s="69" t="s">
        <v>337</v>
      </c>
      <c r="H44" s="57"/>
      <c r="I44" s="50"/>
    </row>
    <row r="45" spans="1:9" s="2" customFormat="1" ht="64.5" customHeight="1">
      <c r="A45" s="23" t="s">
        <v>245</v>
      </c>
      <c r="B45" s="24">
        <v>180000</v>
      </c>
      <c r="C45" s="24"/>
      <c r="D45" s="81"/>
      <c r="E45" s="82"/>
      <c r="F45" s="66">
        <f t="shared" si="0"/>
        <v>0</v>
      </c>
      <c r="G45" s="62" t="s">
        <v>363</v>
      </c>
      <c r="H45" s="52"/>
      <c r="I45" s="50"/>
    </row>
    <row r="46" spans="1:9" s="2" customFormat="1" ht="64.5" customHeight="1">
      <c r="A46" s="23" t="s">
        <v>246</v>
      </c>
      <c r="B46" s="24">
        <v>41680</v>
      </c>
      <c r="C46" s="24"/>
      <c r="D46" s="81"/>
      <c r="E46" s="82"/>
      <c r="F46" s="66">
        <f t="shared" si="0"/>
        <v>0</v>
      </c>
      <c r="G46" s="61" t="s">
        <v>342</v>
      </c>
      <c r="H46" s="57"/>
      <c r="I46" s="52" t="s">
        <v>153</v>
      </c>
    </row>
    <row r="47" spans="1:9" s="2" customFormat="1" ht="64.5" customHeight="1">
      <c r="A47" s="23" t="s">
        <v>247</v>
      </c>
      <c r="B47" s="24">
        <v>73200</v>
      </c>
      <c r="C47" s="24">
        <v>56550</v>
      </c>
      <c r="D47" s="81">
        <v>56550</v>
      </c>
      <c r="E47" s="82"/>
      <c r="F47" s="66">
        <f t="shared" si="0"/>
        <v>0.7725409836065574</v>
      </c>
      <c r="G47" s="61" t="s">
        <v>343</v>
      </c>
      <c r="H47" s="57"/>
      <c r="I47" s="52" t="s">
        <v>154</v>
      </c>
    </row>
    <row r="48" spans="1:9" s="2" customFormat="1" ht="64.5" customHeight="1">
      <c r="A48" s="23" t="s">
        <v>248</v>
      </c>
      <c r="B48" s="24">
        <v>82000</v>
      </c>
      <c r="C48" s="24"/>
      <c r="D48" s="81"/>
      <c r="E48" s="82"/>
      <c r="F48" s="66">
        <f t="shared" si="0"/>
        <v>0</v>
      </c>
      <c r="G48" s="61" t="s">
        <v>352</v>
      </c>
      <c r="H48" s="57"/>
      <c r="I48" s="52" t="s">
        <v>155</v>
      </c>
    </row>
    <row r="49" spans="1:9" s="2" customFormat="1" ht="64.5" customHeight="1">
      <c r="A49" s="23" t="s">
        <v>249</v>
      </c>
      <c r="B49" s="24">
        <v>42300</v>
      </c>
      <c r="C49" s="24">
        <v>41500</v>
      </c>
      <c r="D49" s="81">
        <v>41500</v>
      </c>
      <c r="E49" s="82"/>
      <c r="F49" s="66">
        <f t="shared" si="0"/>
        <v>0.9810874704491725</v>
      </c>
      <c r="G49" s="61" t="s">
        <v>343</v>
      </c>
      <c r="H49" s="57"/>
      <c r="I49" s="52" t="s">
        <v>154</v>
      </c>
    </row>
    <row r="50" spans="1:9" s="2" customFormat="1" ht="64.5" customHeight="1">
      <c r="A50" s="23" t="s">
        <v>250</v>
      </c>
      <c r="B50" s="24">
        <v>52300</v>
      </c>
      <c r="C50" s="24"/>
      <c r="D50" s="81"/>
      <c r="E50" s="82"/>
      <c r="F50" s="66">
        <f t="shared" si="0"/>
        <v>0</v>
      </c>
      <c r="G50" s="61" t="s">
        <v>352</v>
      </c>
      <c r="H50" s="57"/>
      <c r="I50" s="52" t="s">
        <v>154</v>
      </c>
    </row>
    <row r="51" spans="1:9" s="2" customFormat="1" ht="64.5" customHeight="1">
      <c r="A51" s="23" t="s">
        <v>251</v>
      </c>
      <c r="B51" s="24">
        <v>130000</v>
      </c>
      <c r="C51" s="24">
        <v>130000</v>
      </c>
      <c r="D51" s="81">
        <v>130000</v>
      </c>
      <c r="E51" s="82"/>
      <c r="F51" s="66">
        <f t="shared" si="0"/>
        <v>1</v>
      </c>
      <c r="G51" s="62" t="s">
        <v>334</v>
      </c>
      <c r="H51" s="57"/>
      <c r="I51" s="52" t="s">
        <v>154</v>
      </c>
    </row>
    <row r="52" spans="1:9" s="2" customFormat="1" ht="64.5" customHeight="1">
      <c r="A52" s="23" t="s">
        <v>252</v>
      </c>
      <c r="B52" s="24">
        <v>600000</v>
      </c>
      <c r="C52" s="24">
        <v>195439</v>
      </c>
      <c r="D52" s="81">
        <v>195439</v>
      </c>
      <c r="E52" s="82"/>
      <c r="F52" s="66">
        <f t="shared" si="0"/>
        <v>0.32573166666666664</v>
      </c>
      <c r="G52" s="61" t="s">
        <v>353</v>
      </c>
      <c r="H52" s="57"/>
      <c r="I52" s="52" t="s">
        <v>156</v>
      </c>
    </row>
    <row r="53" spans="1:9" s="2" customFormat="1" ht="64.5" customHeight="1">
      <c r="A53" s="23" t="s">
        <v>253</v>
      </c>
      <c r="B53" s="24">
        <v>63500</v>
      </c>
      <c r="C53" s="24"/>
      <c r="D53" s="81"/>
      <c r="E53" s="82"/>
      <c r="F53" s="66">
        <f t="shared" si="0"/>
        <v>0</v>
      </c>
      <c r="G53" s="61" t="s">
        <v>352</v>
      </c>
      <c r="H53" s="57"/>
      <c r="I53" s="52"/>
    </row>
    <row r="54" spans="1:9" s="2" customFormat="1" ht="64.5" customHeight="1">
      <c r="A54" s="23" t="s">
        <v>254</v>
      </c>
      <c r="B54" s="24" t="s">
        <v>255</v>
      </c>
      <c r="C54" s="24">
        <v>323100</v>
      </c>
      <c r="D54" s="81">
        <v>613470</v>
      </c>
      <c r="E54" s="82"/>
      <c r="F54" s="66"/>
      <c r="G54" s="76" t="s">
        <v>349</v>
      </c>
      <c r="H54" s="58" t="s">
        <v>127</v>
      </c>
      <c r="I54" s="52" t="s">
        <v>154</v>
      </c>
    </row>
    <row r="55" spans="1:9" s="2" customFormat="1" ht="64.5" customHeight="1">
      <c r="A55" s="23" t="s">
        <v>256</v>
      </c>
      <c r="B55" s="24"/>
      <c r="C55" s="24"/>
      <c r="D55" s="81"/>
      <c r="E55" s="82"/>
      <c r="F55" s="66"/>
      <c r="G55" s="75" t="s">
        <v>350</v>
      </c>
      <c r="H55" s="58" t="s">
        <v>150</v>
      </c>
      <c r="I55" s="77" t="s">
        <v>179</v>
      </c>
    </row>
    <row r="56" spans="1:9" s="2" customFormat="1" ht="64.5" customHeight="1">
      <c r="A56" s="23" t="s">
        <v>257</v>
      </c>
      <c r="B56" s="24"/>
      <c r="C56" s="24"/>
      <c r="D56" s="81"/>
      <c r="E56" s="82"/>
      <c r="F56" s="66"/>
      <c r="G56" s="61" t="s">
        <v>352</v>
      </c>
      <c r="H56" s="58" t="s">
        <v>151</v>
      </c>
      <c r="I56" s="53" t="s">
        <v>179</v>
      </c>
    </row>
    <row r="57" spans="1:9" s="2" customFormat="1" ht="64.5" customHeight="1">
      <c r="A57" s="23" t="s">
        <v>258</v>
      </c>
      <c r="B57" s="24"/>
      <c r="C57" s="24">
        <v>116095</v>
      </c>
      <c r="D57" s="81">
        <v>116095</v>
      </c>
      <c r="E57" s="82"/>
      <c r="F57" s="66"/>
      <c r="G57" s="62" t="s">
        <v>203</v>
      </c>
      <c r="H57" s="58" t="s">
        <v>152</v>
      </c>
      <c r="I57" s="53" t="s">
        <v>180</v>
      </c>
    </row>
    <row r="58" spans="1:9" s="2" customFormat="1" ht="64.5" customHeight="1">
      <c r="A58" s="23" t="s">
        <v>259</v>
      </c>
      <c r="B58" s="24">
        <v>51200</v>
      </c>
      <c r="C58" s="24"/>
      <c r="D58" s="81"/>
      <c r="E58" s="82"/>
      <c r="F58" s="66">
        <f t="shared" si="0"/>
        <v>0</v>
      </c>
      <c r="G58" s="62" t="s">
        <v>354</v>
      </c>
      <c r="H58" s="54"/>
      <c r="I58" s="53" t="s">
        <v>181</v>
      </c>
    </row>
    <row r="59" spans="1:9" s="2" customFormat="1" ht="64.5" customHeight="1">
      <c r="A59" s="23" t="s">
        <v>260</v>
      </c>
      <c r="B59" s="24"/>
      <c r="C59" s="24"/>
      <c r="D59" s="81"/>
      <c r="E59" s="82"/>
      <c r="F59" s="66"/>
      <c r="G59" s="62" t="s">
        <v>354</v>
      </c>
      <c r="H59" s="58" t="s">
        <v>129</v>
      </c>
      <c r="I59" s="54" t="s">
        <v>156</v>
      </c>
    </row>
    <row r="60" spans="1:9" s="2" customFormat="1" ht="64.5" customHeight="1">
      <c r="A60" s="23" t="s">
        <v>261</v>
      </c>
      <c r="B60" s="24"/>
      <c r="C60" s="24"/>
      <c r="D60" s="81"/>
      <c r="E60" s="82"/>
      <c r="F60" s="66"/>
      <c r="G60" s="62" t="s">
        <v>354</v>
      </c>
      <c r="H60" s="58" t="s">
        <v>134</v>
      </c>
      <c r="I60" s="53" t="s">
        <v>181</v>
      </c>
    </row>
    <row r="61" spans="1:9" s="5" customFormat="1" ht="64.5" customHeight="1">
      <c r="A61" s="45" t="s">
        <v>14</v>
      </c>
      <c r="B61" s="28">
        <f>SUM(B20:B60)</f>
        <v>8116180</v>
      </c>
      <c r="C61" s="28">
        <f>SUM(C20:C60)</f>
        <v>6681463</v>
      </c>
      <c r="D61" s="83">
        <f>SUM(D20:D60)</f>
        <v>8884855</v>
      </c>
      <c r="E61" s="84"/>
      <c r="F61" s="66">
        <f t="shared" si="0"/>
        <v>1.0947089640693035</v>
      </c>
      <c r="G61" s="71"/>
      <c r="H61" s="8"/>
      <c r="I61" s="53" t="s">
        <v>181</v>
      </c>
    </row>
    <row r="62" spans="1:9" s="4" customFormat="1" ht="64.5" customHeight="1">
      <c r="A62" s="93" t="s">
        <v>262</v>
      </c>
      <c r="B62" s="93"/>
      <c r="C62" s="93"/>
      <c r="D62" s="93"/>
      <c r="E62" s="93"/>
      <c r="F62" s="93"/>
      <c r="G62" s="93"/>
      <c r="H62" s="93"/>
      <c r="I62" s="93"/>
    </row>
    <row r="63" spans="1:9" s="2" customFormat="1" ht="81.75" customHeight="1">
      <c r="A63" s="23" t="s">
        <v>18</v>
      </c>
      <c r="B63" s="36" t="s">
        <v>7</v>
      </c>
      <c r="C63" s="24"/>
      <c r="D63" s="81"/>
      <c r="E63" s="82"/>
      <c r="F63" s="32"/>
      <c r="G63" s="62" t="s">
        <v>362</v>
      </c>
      <c r="H63" s="56" t="s">
        <v>126</v>
      </c>
      <c r="I63" s="50"/>
    </row>
    <row r="64" spans="1:9" s="2" customFormat="1" ht="64.5" customHeight="1">
      <c r="A64" s="29" t="s">
        <v>19</v>
      </c>
      <c r="B64" s="36" t="s">
        <v>7</v>
      </c>
      <c r="C64" s="24"/>
      <c r="D64" s="81"/>
      <c r="E64" s="82"/>
      <c r="F64" s="32"/>
      <c r="G64" s="62" t="s">
        <v>362</v>
      </c>
      <c r="H64" s="56" t="s">
        <v>126</v>
      </c>
      <c r="I64" s="50"/>
    </row>
    <row r="65" spans="1:9" s="2" customFormat="1" ht="64.5" customHeight="1">
      <c r="A65" s="29" t="s">
        <v>20</v>
      </c>
      <c r="B65" s="36" t="s">
        <v>7</v>
      </c>
      <c r="C65" s="24"/>
      <c r="D65" s="81">
        <v>53990</v>
      </c>
      <c r="E65" s="82"/>
      <c r="F65" s="32"/>
      <c r="G65" s="62" t="s">
        <v>355</v>
      </c>
      <c r="H65" s="56" t="s">
        <v>126</v>
      </c>
      <c r="I65" s="50"/>
    </row>
    <row r="66" spans="1:9" s="2" customFormat="1" ht="64.5" customHeight="1">
      <c r="A66" s="29" t="s">
        <v>21</v>
      </c>
      <c r="B66" s="36" t="s">
        <v>7</v>
      </c>
      <c r="C66" s="24"/>
      <c r="D66" s="81"/>
      <c r="E66" s="82"/>
      <c r="F66" s="32"/>
      <c r="G66" s="62" t="s">
        <v>362</v>
      </c>
      <c r="H66" s="56" t="s">
        <v>126</v>
      </c>
      <c r="I66" s="50"/>
    </row>
    <row r="67" spans="1:9" s="2" customFormat="1" ht="64.5" customHeight="1">
      <c r="A67" s="29" t="s">
        <v>33</v>
      </c>
      <c r="B67" s="30"/>
      <c r="C67" s="24"/>
      <c r="D67" s="81">
        <v>133500</v>
      </c>
      <c r="E67" s="82"/>
      <c r="F67" s="32"/>
      <c r="G67" s="62" t="s">
        <v>356</v>
      </c>
      <c r="H67" s="56" t="s">
        <v>126</v>
      </c>
      <c r="I67" s="50"/>
    </row>
    <row r="68" spans="1:9" s="2" customFormat="1" ht="64.5" customHeight="1">
      <c r="A68" s="23" t="s">
        <v>34</v>
      </c>
      <c r="B68" s="30"/>
      <c r="C68" s="24"/>
      <c r="D68" s="81">
        <v>8405</v>
      </c>
      <c r="E68" s="82"/>
      <c r="F68" s="32"/>
      <c r="G68" s="62" t="s">
        <v>357</v>
      </c>
      <c r="H68" s="56" t="s">
        <v>126</v>
      </c>
      <c r="I68" s="50"/>
    </row>
    <row r="69" spans="1:9" s="2" customFormat="1" ht="64.5" customHeight="1">
      <c r="A69" s="23" t="s">
        <v>35</v>
      </c>
      <c r="B69" s="30"/>
      <c r="C69" s="24"/>
      <c r="D69" s="81">
        <v>110600</v>
      </c>
      <c r="E69" s="82"/>
      <c r="F69" s="32"/>
      <c r="G69" s="62" t="s">
        <v>357</v>
      </c>
      <c r="H69" s="56" t="s">
        <v>126</v>
      </c>
      <c r="I69" s="50"/>
    </row>
    <row r="70" spans="1:9" s="2" customFormat="1" ht="64.5" customHeight="1">
      <c r="A70" s="23" t="s">
        <v>36</v>
      </c>
      <c r="B70" s="30"/>
      <c r="C70" s="24"/>
      <c r="D70" s="81">
        <v>0</v>
      </c>
      <c r="E70" s="82"/>
      <c r="F70" s="32"/>
      <c r="G70" s="61" t="s">
        <v>345</v>
      </c>
      <c r="H70" s="56" t="s">
        <v>126</v>
      </c>
      <c r="I70" s="50"/>
    </row>
    <row r="71" spans="1:9" s="2" customFormat="1" ht="64.5" customHeight="1">
      <c r="A71" s="23" t="s">
        <v>37</v>
      </c>
      <c r="B71" s="30"/>
      <c r="C71" s="24">
        <v>20000</v>
      </c>
      <c r="D71" s="81">
        <v>141000</v>
      </c>
      <c r="E71" s="82"/>
      <c r="F71" s="32"/>
      <c r="G71" s="69" t="s">
        <v>284</v>
      </c>
      <c r="H71" s="58" t="s">
        <v>128</v>
      </c>
      <c r="I71" s="50"/>
    </row>
    <row r="72" spans="1:9" s="2" customFormat="1" ht="64.5" customHeight="1">
      <c r="A72" s="23" t="s">
        <v>38</v>
      </c>
      <c r="B72" s="30">
        <v>3750600</v>
      </c>
      <c r="C72" s="24">
        <v>200219</v>
      </c>
      <c r="D72" s="81">
        <v>200219</v>
      </c>
      <c r="E72" s="82"/>
      <c r="F72" s="66">
        <f aca="true" t="shared" si="1" ref="F72:F77">C72/B72</f>
        <v>0.053383192022609716</v>
      </c>
      <c r="G72" s="61" t="s">
        <v>358</v>
      </c>
      <c r="H72" s="56"/>
      <c r="I72" s="50"/>
    </row>
    <row r="73" spans="1:9" s="2" customFormat="1" ht="64.5" customHeight="1">
      <c r="A73" s="23" t="s">
        <v>39</v>
      </c>
      <c r="B73" s="30">
        <v>655400</v>
      </c>
      <c r="C73" s="24"/>
      <c r="D73" s="81"/>
      <c r="E73" s="82"/>
      <c r="F73" s="66">
        <f t="shared" si="1"/>
        <v>0</v>
      </c>
      <c r="G73" s="61" t="s">
        <v>359</v>
      </c>
      <c r="H73" s="56"/>
      <c r="I73" s="50"/>
    </row>
    <row r="74" spans="1:9" s="2" customFormat="1" ht="64.5" customHeight="1">
      <c r="A74" s="23" t="s">
        <v>40</v>
      </c>
      <c r="B74" s="30">
        <v>258000</v>
      </c>
      <c r="C74" s="24"/>
      <c r="D74" s="81">
        <v>258000</v>
      </c>
      <c r="E74" s="82"/>
      <c r="F74" s="66">
        <f>D74/B74</f>
        <v>1</v>
      </c>
      <c r="G74" s="62" t="s">
        <v>344</v>
      </c>
      <c r="H74" s="56"/>
      <c r="I74" s="54" t="s">
        <v>157</v>
      </c>
    </row>
    <row r="75" spans="1:9" s="2" customFormat="1" ht="64.5" customHeight="1">
      <c r="A75" s="23" t="s">
        <v>41</v>
      </c>
      <c r="B75" s="30">
        <v>700000</v>
      </c>
      <c r="C75" s="24">
        <v>74430</v>
      </c>
      <c r="D75" s="81">
        <v>74430</v>
      </c>
      <c r="E75" s="82"/>
      <c r="F75" s="66">
        <f t="shared" si="1"/>
        <v>0.10632857142857143</v>
      </c>
      <c r="G75" s="61" t="s">
        <v>359</v>
      </c>
      <c r="H75" s="56"/>
      <c r="I75" s="54" t="s">
        <v>158</v>
      </c>
    </row>
    <row r="76" spans="1:9" s="2" customFormat="1" ht="63" customHeight="1">
      <c r="A76" s="23" t="s">
        <v>42</v>
      </c>
      <c r="B76" s="30">
        <v>364940</v>
      </c>
      <c r="C76" s="24"/>
      <c r="D76" s="81"/>
      <c r="E76" s="82"/>
      <c r="F76" s="66">
        <f t="shared" si="1"/>
        <v>0</v>
      </c>
      <c r="G76" s="61" t="s">
        <v>346</v>
      </c>
      <c r="H76" s="56"/>
      <c r="I76" s="54" t="s">
        <v>159</v>
      </c>
    </row>
    <row r="77" spans="1:9" s="2" customFormat="1" ht="60" customHeight="1">
      <c r="A77" s="23" t="s">
        <v>43</v>
      </c>
      <c r="B77" s="30">
        <v>139500</v>
      </c>
      <c r="C77" s="24"/>
      <c r="D77" s="81"/>
      <c r="E77" s="82"/>
      <c r="F77" s="66">
        <f t="shared" si="1"/>
        <v>0</v>
      </c>
      <c r="G77" s="61" t="s">
        <v>359</v>
      </c>
      <c r="H77" s="56"/>
      <c r="I77" s="54" t="s">
        <v>160</v>
      </c>
    </row>
    <row r="78" spans="1:9" s="2" customFormat="1" ht="82.5" customHeight="1">
      <c r="A78" s="23" t="s">
        <v>44</v>
      </c>
      <c r="B78" s="30">
        <v>700000</v>
      </c>
      <c r="C78" s="24">
        <v>236962</v>
      </c>
      <c r="D78" s="81">
        <v>389702</v>
      </c>
      <c r="E78" s="82"/>
      <c r="F78" s="66">
        <f>D78/B78</f>
        <v>0.5567171428571429</v>
      </c>
      <c r="G78" s="61" t="s">
        <v>347</v>
      </c>
      <c r="H78" s="56"/>
      <c r="I78" s="54" t="s">
        <v>161</v>
      </c>
    </row>
    <row r="79" spans="1:9" s="2" customFormat="1" ht="60" customHeight="1">
      <c r="A79" s="23" t="s">
        <v>45</v>
      </c>
      <c r="B79" s="30">
        <v>700000</v>
      </c>
      <c r="C79" s="24">
        <v>161890</v>
      </c>
      <c r="D79" s="81">
        <v>161890</v>
      </c>
      <c r="E79" s="82"/>
      <c r="F79" s="66">
        <f>D79/B79</f>
        <v>0.23127142857142857</v>
      </c>
      <c r="G79" s="61" t="s">
        <v>345</v>
      </c>
      <c r="H79" s="56"/>
      <c r="I79" s="54" t="s">
        <v>162</v>
      </c>
    </row>
    <row r="80" spans="1:9" s="2" customFormat="1" ht="63.75" customHeight="1">
      <c r="A80" s="23" t="s">
        <v>117</v>
      </c>
      <c r="B80" s="30">
        <v>50000</v>
      </c>
      <c r="C80" s="24"/>
      <c r="D80" s="81"/>
      <c r="E80" s="82"/>
      <c r="F80" s="66">
        <f>D80/B80</f>
        <v>0</v>
      </c>
      <c r="G80" s="61" t="s">
        <v>360</v>
      </c>
      <c r="H80" s="56"/>
      <c r="I80" s="54" t="s">
        <v>163</v>
      </c>
    </row>
    <row r="81" spans="1:9" s="2" customFormat="1" ht="60" customHeight="1">
      <c r="A81" s="23" t="s">
        <v>118</v>
      </c>
      <c r="B81" s="30"/>
      <c r="C81" s="24"/>
      <c r="D81" s="81"/>
      <c r="E81" s="82"/>
      <c r="F81" s="32"/>
      <c r="G81" s="61" t="s">
        <v>338</v>
      </c>
      <c r="H81" s="58" t="s">
        <v>147</v>
      </c>
      <c r="I81" s="54" t="s">
        <v>153</v>
      </c>
    </row>
    <row r="82" spans="1:9" s="2" customFormat="1" ht="65.25" customHeight="1">
      <c r="A82" s="23" t="s">
        <v>119</v>
      </c>
      <c r="B82" s="30"/>
      <c r="C82" s="24"/>
      <c r="D82" s="81"/>
      <c r="E82" s="82"/>
      <c r="F82" s="32"/>
      <c r="G82" s="61" t="s">
        <v>339</v>
      </c>
      <c r="H82" s="58" t="s">
        <v>148</v>
      </c>
      <c r="I82" s="53" t="s">
        <v>182</v>
      </c>
    </row>
    <row r="83" spans="1:9" s="2" customFormat="1" ht="60" customHeight="1">
      <c r="A83" s="23" t="s">
        <v>120</v>
      </c>
      <c r="B83" s="30"/>
      <c r="C83" s="24"/>
      <c r="D83" s="81"/>
      <c r="E83" s="82"/>
      <c r="F83" s="32"/>
      <c r="G83" s="61" t="s">
        <v>340</v>
      </c>
      <c r="H83" s="58" t="s">
        <v>149</v>
      </c>
      <c r="I83" s="53" t="s">
        <v>183</v>
      </c>
    </row>
    <row r="84" spans="1:9" s="2" customFormat="1" ht="84.75" customHeight="1">
      <c r="A84" s="23" t="s">
        <v>121</v>
      </c>
      <c r="B84" s="30">
        <v>328100</v>
      </c>
      <c r="C84" s="24"/>
      <c r="D84" s="81"/>
      <c r="E84" s="82"/>
      <c r="F84" s="66">
        <f>D84/B84</f>
        <v>0</v>
      </c>
      <c r="G84" s="61" t="s">
        <v>359</v>
      </c>
      <c r="H84" s="54"/>
      <c r="I84" s="53" t="s">
        <v>182</v>
      </c>
    </row>
    <row r="85" spans="1:9" s="2" customFormat="1" ht="66" customHeight="1">
      <c r="A85" s="23" t="s">
        <v>122</v>
      </c>
      <c r="B85" s="30"/>
      <c r="C85" s="24"/>
      <c r="D85" s="81"/>
      <c r="E85" s="82"/>
      <c r="F85" s="32"/>
      <c r="G85" s="61" t="s">
        <v>359</v>
      </c>
      <c r="H85" s="58" t="s">
        <v>143</v>
      </c>
      <c r="I85" s="54" t="s">
        <v>159</v>
      </c>
    </row>
    <row r="86" spans="1:9" s="2" customFormat="1" ht="60" customHeight="1">
      <c r="A86" s="23" t="s">
        <v>123</v>
      </c>
      <c r="B86" s="30"/>
      <c r="C86" s="24"/>
      <c r="D86" s="81"/>
      <c r="E86" s="82"/>
      <c r="F86" s="32"/>
      <c r="G86" s="61" t="s">
        <v>361</v>
      </c>
      <c r="H86" s="58" t="s">
        <v>144</v>
      </c>
      <c r="I86" s="53" t="s">
        <v>184</v>
      </c>
    </row>
    <row r="87" spans="1:9" s="2" customFormat="1" ht="60" customHeight="1">
      <c r="A87" s="23" t="s">
        <v>124</v>
      </c>
      <c r="B87" s="30"/>
      <c r="C87" s="24">
        <v>40000</v>
      </c>
      <c r="D87" s="81">
        <v>40000</v>
      </c>
      <c r="E87" s="82"/>
      <c r="F87" s="32"/>
      <c r="G87" s="62" t="s">
        <v>344</v>
      </c>
      <c r="H87" s="58" t="s">
        <v>145</v>
      </c>
      <c r="I87" s="53" t="s">
        <v>185</v>
      </c>
    </row>
    <row r="88" spans="1:9" s="2" customFormat="1" ht="60" customHeight="1">
      <c r="A88" s="23" t="s">
        <v>125</v>
      </c>
      <c r="B88" s="30"/>
      <c r="C88" s="24"/>
      <c r="D88" s="81"/>
      <c r="E88" s="82"/>
      <c r="F88" s="32"/>
      <c r="G88" s="61" t="s">
        <v>361</v>
      </c>
      <c r="H88" s="58" t="s">
        <v>146</v>
      </c>
      <c r="I88" s="53" t="s">
        <v>186</v>
      </c>
    </row>
    <row r="89" spans="1:9" s="2" customFormat="1" ht="60" customHeight="1">
      <c r="A89" s="45" t="s">
        <v>14</v>
      </c>
      <c r="B89" s="28">
        <f>SUM(B63:B88)</f>
        <v>7646540</v>
      </c>
      <c r="C89" s="28">
        <f>SUM(C63:C88)</f>
        <v>733501</v>
      </c>
      <c r="D89" s="83">
        <f>SUM(D63:D88)</f>
        <v>1571736</v>
      </c>
      <c r="E89" s="84"/>
      <c r="F89" s="66">
        <f>D89/B89</f>
        <v>0.20554865337786762</v>
      </c>
      <c r="G89" s="62"/>
      <c r="H89" s="26"/>
      <c r="I89" s="53"/>
    </row>
    <row r="90" spans="1:9" s="41" customFormat="1" ht="60" customHeight="1">
      <c r="A90" s="105" t="s">
        <v>263</v>
      </c>
      <c r="B90" s="106"/>
      <c r="C90" s="106"/>
      <c r="D90" s="106"/>
      <c r="E90" s="106"/>
      <c r="F90" s="106"/>
      <c r="G90" s="106"/>
      <c r="H90" s="106"/>
      <c r="I90" s="107"/>
    </row>
    <row r="91" spans="1:9" s="2" customFormat="1" ht="81" customHeight="1">
      <c r="A91" s="23" t="s">
        <v>22</v>
      </c>
      <c r="B91" s="36" t="s">
        <v>7</v>
      </c>
      <c r="C91" s="24"/>
      <c r="D91" s="81"/>
      <c r="E91" s="82"/>
      <c r="F91" s="32"/>
      <c r="G91" s="62" t="s">
        <v>362</v>
      </c>
      <c r="H91" s="56" t="s">
        <v>126</v>
      </c>
      <c r="I91" s="50"/>
    </row>
    <row r="92" spans="1:9" s="2" customFormat="1" ht="86.25" customHeight="1">
      <c r="A92" s="23" t="s">
        <v>46</v>
      </c>
      <c r="B92" s="36" t="s">
        <v>7</v>
      </c>
      <c r="C92" s="24"/>
      <c r="D92" s="81"/>
      <c r="E92" s="82"/>
      <c r="F92" s="32"/>
      <c r="G92" s="62" t="s">
        <v>362</v>
      </c>
      <c r="H92" s="56" t="s">
        <v>126</v>
      </c>
      <c r="I92" s="50"/>
    </row>
    <row r="93" spans="1:9" s="2" customFormat="1" ht="86.25" customHeight="1">
      <c r="A93" s="23" t="s">
        <v>47</v>
      </c>
      <c r="B93" s="36" t="s">
        <v>7</v>
      </c>
      <c r="C93" s="24"/>
      <c r="D93" s="81"/>
      <c r="E93" s="82"/>
      <c r="F93" s="32"/>
      <c r="G93" s="62" t="s">
        <v>362</v>
      </c>
      <c r="H93" s="56" t="s">
        <v>126</v>
      </c>
      <c r="I93" s="50"/>
    </row>
    <row r="94" spans="1:9" s="2" customFormat="1" ht="60" customHeight="1">
      <c r="A94" s="23" t="s">
        <v>48</v>
      </c>
      <c r="B94" s="36" t="s">
        <v>7</v>
      </c>
      <c r="C94" s="24"/>
      <c r="D94" s="81"/>
      <c r="E94" s="82"/>
      <c r="F94" s="32"/>
      <c r="G94" s="62" t="s">
        <v>362</v>
      </c>
      <c r="H94" s="56" t="s">
        <v>126</v>
      </c>
      <c r="I94" s="50"/>
    </row>
    <row r="95" spans="1:9" s="2" customFormat="1" ht="60" customHeight="1">
      <c r="A95" s="23" t="s">
        <v>49</v>
      </c>
      <c r="B95" s="36" t="s">
        <v>7</v>
      </c>
      <c r="C95" s="24"/>
      <c r="D95" s="81"/>
      <c r="E95" s="82"/>
      <c r="F95" s="32"/>
      <c r="G95" s="62" t="s">
        <v>362</v>
      </c>
      <c r="H95" s="56" t="s">
        <v>126</v>
      </c>
      <c r="I95" s="50"/>
    </row>
    <row r="96" spans="1:9" s="2" customFormat="1" ht="82.5" customHeight="1">
      <c r="A96" s="27" t="s">
        <v>50</v>
      </c>
      <c r="B96" s="33"/>
      <c r="C96" s="34"/>
      <c r="D96" s="81">
        <v>100000</v>
      </c>
      <c r="E96" s="82"/>
      <c r="F96" s="32"/>
      <c r="G96" s="62" t="s">
        <v>326</v>
      </c>
      <c r="H96" s="56" t="s">
        <v>126</v>
      </c>
      <c r="I96" s="55"/>
    </row>
    <row r="97" spans="1:9" s="2" customFormat="1" ht="60" customHeight="1">
      <c r="A97" s="23" t="s">
        <v>273</v>
      </c>
      <c r="B97" s="30"/>
      <c r="C97" s="24"/>
      <c r="D97" s="81"/>
      <c r="E97" s="82"/>
      <c r="F97" s="32"/>
      <c r="G97" s="62" t="s">
        <v>362</v>
      </c>
      <c r="H97" s="56" t="s">
        <v>126</v>
      </c>
      <c r="I97" s="50"/>
    </row>
    <row r="98" spans="1:9" s="2" customFormat="1" ht="60" customHeight="1">
      <c r="A98" s="27" t="s">
        <v>51</v>
      </c>
      <c r="B98" s="30"/>
      <c r="C98" s="24"/>
      <c r="D98" s="81"/>
      <c r="E98" s="82"/>
      <c r="F98" s="32"/>
      <c r="G98" s="62" t="s">
        <v>364</v>
      </c>
      <c r="H98" s="56" t="s">
        <v>126</v>
      </c>
      <c r="I98" s="50"/>
    </row>
    <row r="99" spans="1:9" s="2" customFormat="1" ht="60" customHeight="1">
      <c r="A99" s="23" t="s">
        <v>52</v>
      </c>
      <c r="B99" s="30"/>
      <c r="C99" s="24"/>
      <c r="D99" s="81">
        <v>50000</v>
      </c>
      <c r="E99" s="82"/>
      <c r="F99" s="32"/>
      <c r="G99" s="62" t="s">
        <v>326</v>
      </c>
      <c r="H99" s="56" t="s">
        <v>126</v>
      </c>
      <c r="I99" s="50"/>
    </row>
    <row r="100" spans="1:9" s="2" customFormat="1" ht="62.25" customHeight="1">
      <c r="A100" s="23" t="s">
        <v>53</v>
      </c>
      <c r="B100" s="30"/>
      <c r="C100" s="24"/>
      <c r="D100" s="81">
        <v>395000</v>
      </c>
      <c r="E100" s="82"/>
      <c r="F100" s="32"/>
      <c r="G100" s="62" t="s">
        <v>326</v>
      </c>
      <c r="H100" s="56" t="s">
        <v>126</v>
      </c>
      <c r="I100" s="50"/>
    </row>
    <row r="101" spans="1:9" s="2" customFormat="1" ht="60" customHeight="1">
      <c r="A101" s="23" t="s">
        <v>54</v>
      </c>
      <c r="B101" s="30"/>
      <c r="C101" s="24"/>
      <c r="D101" s="81">
        <v>460500</v>
      </c>
      <c r="E101" s="82"/>
      <c r="F101" s="32"/>
      <c r="G101" s="62" t="s">
        <v>327</v>
      </c>
      <c r="H101" s="58" t="s">
        <v>131</v>
      </c>
      <c r="I101" s="50"/>
    </row>
    <row r="102" spans="1:9" s="2" customFormat="1" ht="64.5" customHeight="1">
      <c r="A102" s="23" t="s">
        <v>55</v>
      </c>
      <c r="B102" s="30">
        <v>1000000</v>
      </c>
      <c r="C102" s="24"/>
      <c r="D102" s="81"/>
      <c r="E102" s="82"/>
      <c r="F102" s="66">
        <f>D102/B102</f>
        <v>0</v>
      </c>
      <c r="G102" s="61" t="s">
        <v>330</v>
      </c>
      <c r="H102" s="56"/>
      <c r="I102" s="50"/>
    </row>
    <row r="103" spans="1:9" s="2" customFormat="1" ht="60" customHeight="1">
      <c r="A103" s="23" t="s">
        <v>56</v>
      </c>
      <c r="B103" s="30">
        <v>250000</v>
      </c>
      <c r="C103" s="24"/>
      <c r="D103" s="81">
        <v>250000</v>
      </c>
      <c r="E103" s="82"/>
      <c r="F103" s="66">
        <f>D103/B103</f>
        <v>1</v>
      </c>
      <c r="G103" s="62" t="s">
        <v>328</v>
      </c>
      <c r="H103" s="56"/>
      <c r="I103" s="54" t="s">
        <v>164</v>
      </c>
    </row>
    <row r="104" spans="1:9" s="2" customFormat="1" ht="60" customHeight="1">
      <c r="A104" s="23" t="s">
        <v>57</v>
      </c>
      <c r="B104" s="30">
        <v>500000</v>
      </c>
      <c r="C104" s="24"/>
      <c r="D104" s="81"/>
      <c r="E104" s="82"/>
      <c r="F104" s="66">
        <f>D104/B104</f>
        <v>0</v>
      </c>
      <c r="G104" s="61" t="s">
        <v>331</v>
      </c>
      <c r="H104" s="56"/>
      <c r="I104" s="54" t="s">
        <v>165</v>
      </c>
    </row>
    <row r="105" spans="1:9" s="2" customFormat="1" ht="60" customHeight="1">
      <c r="A105" s="23" t="s">
        <v>113</v>
      </c>
      <c r="B105" s="30"/>
      <c r="C105" s="24"/>
      <c r="D105" s="81"/>
      <c r="E105" s="82"/>
      <c r="F105" s="32"/>
      <c r="G105" s="61" t="s">
        <v>330</v>
      </c>
      <c r="H105" s="58" t="s">
        <v>129</v>
      </c>
      <c r="I105" s="50"/>
    </row>
    <row r="106" spans="1:9" s="2" customFormat="1" ht="60" customHeight="1">
      <c r="A106" s="23" t="s">
        <v>114</v>
      </c>
      <c r="B106" s="30"/>
      <c r="C106" s="24"/>
      <c r="D106" s="81"/>
      <c r="E106" s="82"/>
      <c r="F106" s="32"/>
      <c r="G106" s="61" t="s">
        <v>332</v>
      </c>
      <c r="H106" s="58" t="s">
        <v>130</v>
      </c>
      <c r="I106" s="53" t="s">
        <v>187</v>
      </c>
    </row>
    <row r="107" spans="1:9" s="2" customFormat="1" ht="60" customHeight="1">
      <c r="A107" s="23" t="s">
        <v>115</v>
      </c>
      <c r="B107" s="30"/>
      <c r="C107" s="24"/>
      <c r="D107" s="81"/>
      <c r="E107" s="82"/>
      <c r="F107" s="32"/>
      <c r="G107" s="62" t="s">
        <v>329</v>
      </c>
      <c r="H107" s="58" t="s">
        <v>132</v>
      </c>
      <c r="I107" s="53" t="s">
        <v>188</v>
      </c>
    </row>
    <row r="108" spans="1:9" s="2" customFormat="1" ht="60" customHeight="1">
      <c r="A108" s="45" t="s">
        <v>14</v>
      </c>
      <c r="B108" s="28">
        <f>SUM(B91:B107)</f>
        <v>1750000</v>
      </c>
      <c r="C108" s="28">
        <f>SUM(C91:C107)</f>
        <v>0</v>
      </c>
      <c r="D108" s="83">
        <f>SUM(D91:D107)</f>
        <v>1255500</v>
      </c>
      <c r="E108" s="84"/>
      <c r="F108" s="66">
        <f>D108/B108</f>
        <v>0.7174285714285714</v>
      </c>
      <c r="G108" s="32"/>
      <c r="H108" s="26"/>
      <c r="I108" s="26"/>
    </row>
    <row r="109" spans="1:9" s="42" customFormat="1" ht="60" customHeight="1">
      <c r="A109" s="105" t="s">
        <v>264</v>
      </c>
      <c r="B109" s="106"/>
      <c r="C109" s="106"/>
      <c r="D109" s="106"/>
      <c r="E109" s="106"/>
      <c r="F109" s="106"/>
      <c r="G109" s="106"/>
      <c r="H109" s="106"/>
      <c r="I109" s="107"/>
    </row>
    <row r="110" spans="1:9" s="2" customFormat="1" ht="60" customHeight="1">
      <c r="A110" s="23" t="s">
        <v>8</v>
      </c>
      <c r="B110" s="30">
        <v>56490000</v>
      </c>
      <c r="C110" s="24">
        <f>88614229*0.1818</f>
        <v>16110066.832199998</v>
      </c>
      <c r="D110" s="81">
        <v>32743438</v>
      </c>
      <c r="E110" s="82"/>
      <c r="F110" s="66">
        <f>D110/B110</f>
        <v>0.5796324659231722</v>
      </c>
      <c r="G110" s="61" t="s">
        <v>309</v>
      </c>
      <c r="H110" s="56" t="s">
        <v>77</v>
      </c>
      <c r="I110" s="50"/>
    </row>
    <row r="111" spans="1:9" s="2" customFormat="1" ht="60" customHeight="1">
      <c r="A111" s="23" t="s">
        <v>64</v>
      </c>
      <c r="B111" s="30"/>
      <c r="C111" s="24"/>
      <c r="D111" s="81">
        <v>454816</v>
      </c>
      <c r="E111" s="82"/>
      <c r="F111" s="32"/>
      <c r="G111" s="61" t="s">
        <v>203</v>
      </c>
      <c r="H111" s="56" t="s">
        <v>126</v>
      </c>
      <c r="I111" s="50"/>
    </row>
    <row r="112" spans="1:9" s="2" customFormat="1" ht="63.75" customHeight="1">
      <c r="A112" s="23" t="s">
        <v>65</v>
      </c>
      <c r="B112" s="30"/>
      <c r="C112" s="24"/>
      <c r="D112" s="81"/>
      <c r="E112" s="82"/>
      <c r="F112" s="32"/>
      <c r="G112" s="62" t="s">
        <v>362</v>
      </c>
      <c r="H112" s="56" t="s">
        <v>126</v>
      </c>
      <c r="I112" s="50"/>
    </row>
    <row r="113" spans="1:9" s="2" customFormat="1" ht="60" customHeight="1">
      <c r="A113" s="23" t="s">
        <v>66</v>
      </c>
      <c r="B113" s="30"/>
      <c r="C113" s="24"/>
      <c r="D113" s="81"/>
      <c r="E113" s="82"/>
      <c r="F113" s="32"/>
      <c r="G113" s="62" t="s">
        <v>362</v>
      </c>
      <c r="H113" s="56" t="s">
        <v>126</v>
      </c>
      <c r="I113" s="50"/>
    </row>
    <row r="114" spans="1:9" s="2" customFormat="1" ht="60" customHeight="1">
      <c r="A114" s="23" t="s">
        <v>67</v>
      </c>
      <c r="B114" s="30"/>
      <c r="C114" s="24"/>
      <c r="D114" s="81">
        <v>50000</v>
      </c>
      <c r="E114" s="82"/>
      <c r="F114" s="32"/>
      <c r="G114" s="61" t="s">
        <v>203</v>
      </c>
      <c r="H114" s="56" t="s">
        <v>126</v>
      </c>
      <c r="I114" s="50"/>
    </row>
    <row r="115" spans="1:9" s="2" customFormat="1" ht="60" customHeight="1">
      <c r="A115" s="23" t="s">
        <v>68</v>
      </c>
      <c r="B115" s="30"/>
      <c r="C115" s="24">
        <v>100000</v>
      </c>
      <c r="D115" s="81">
        <v>100000</v>
      </c>
      <c r="E115" s="82"/>
      <c r="F115" s="32"/>
      <c r="G115" s="69" t="s">
        <v>276</v>
      </c>
      <c r="H115" s="58" t="s">
        <v>142</v>
      </c>
      <c r="I115" s="50"/>
    </row>
    <row r="116" spans="1:9" s="2" customFormat="1" ht="84.75" customHeight="1">
      <c r="A116" s="23" t="s">
        <v>69</v>
      </c>
      <c r="B116" s="30">
        <v>920000</v>
      </c>
      <c r="C116" s="24"/>
      <c r="D116" s="81"/>
      <c r="E116" s="82"/>
      <c r="F116" s="66">
        <f>D116/B116</f>
        <v>0</v>
      </c>
      <c r="G116" s="61" t="s">
        <v>324</v>
      </c>
      <c r="H116" s="56"/>
      <c r="I116" s="50"/>
    </row>
    <row r="117" spans="1:9" s="2" customFormat="1" ht="63.75" customHeight="1">
      <c r="A117" s="23" t="s">
        <v>70</v>
      </c>
      <c r="B117" s="30">
        <v>3838950</v>
      </c>
      <c r="C117" s="24">
        <v>725453</v>
      </c>
      <c r="D117" s="81">
        <v>1647223</v>
      </c>
      <c r="E117" s="82"/>
      <c r="F117" s="66">
        <f>D117/B117</f>
        <v>0.4290816499303195</v>
      </c>
      <c r="G117" s="61" t="s">
        <v>277</v>
      </c>
      <c r="H117" s="56"/>
      <c r="I117" s="50"/>
    </row>
    <row r="118" spans="1:9" s="2" customFormat="1" ht="60" customHeight="1">
      <c r="A118" s="23" t="s">
        <v>71</v>
      </c>
      <c r="B118" s="30">
        <v>192000</v>
      </c>
      <c r="C118" s="24"/>
      <c r="D118" s="81"/>
      <c r="E118" s="82"/>
      <c r="F118" s="66">
        <f>D118/B118</f>
        <v>0</v>
      </c>
      <c r="G118" s="61" t="s">
        <v>315</v>
      </c>
      <c r="H118" s="56"/>
      <c r="I118" s="50"/>
    </row>
    <row r="119" spans="1:9" s="2" customFormat="1" ht="60" customHeight="1">
      <c r="A119" s="23" t="s">
        <v>72</v>
      </c>
      <c r="B119" s="30">
        <v>480000</v>
      </c>
      <c r="C119" s="24"/>
      <c r="D119" s="81">
        <v>480000</v>
      </c>
      <c r="E119" s="82"/>
      <c r="F119" s="66">
        <f>D119/B119</f>
        <v>1</v>
      </c>
      <c r="G119" s="61" t="s">
        <v>203</v>
      </c>
      <c r="H119" s="56"/>
      <c r="I119" s="54" t="s">
        <v>166</v>
      </c>
    </row>
    <row r="120" spans="1:9" s="2" customFormat="1" ht="75.75" customHeight="1">
      <c r="A120" s="23" t="s">
        <v>316</v>
      </c>
      <c r="B120" s="30">
        <v>700000</v>
      </c>
      <c r="C120" s="24"/>
      <c r="D120" s="81"/>
      <c r="E120" s="82"/>
      <c r="F120" s="66">
        <f>D120/B120</f>
        <v>0</v>
      </c>
      <c r="G120" s="61" t="s">
        <v>325</v>
      </c>
      <c r="H120" s="56"/>
      <c r="I120" s="54" t="s">
        <v>167</v>
      </c>
    </row>
    <row r="121" spans="1:9" s="2" customFormat="1" ht="60" customHeight="1">
      <c r="A121" s="23" t="s">
        <v>116</v>
      </c>
      <c r="B121" s="30"/>
      <c r="C121" s="24"/>
      <c r="D121" s="81"/>
      <c r="E121" s="82"/>
      <c r="F121" s="32"/>
      <c r="G121" s="61" t="s">
        <v>278</v>
      </c>
      <c r="H121" s="58" t="s">
        <v>133</v>
      </c>
      <c r="I121" s="54" t="s">
        <v>168</v>
      </c>
    </row>
    <row r="122" spans="1:9" s="2" customFormat="1" ht="60" customHeight="1">
      <c r="A122" s="45" t="s">
        <v>14</v>
      </c>
      <c r="B122" s="28">
        <f>SUM(B110:B121)</f>
        <v>62620950</v>
      </c>
      <c r="C122" s="28">
        <f>SUM(C110:C121)</f>
        <v>16935519.8322</v>
      </c>
      <c r="D122" s="83">
        <f>SUM(D110:D121)</f>
        <v>35475477</v>
      </c>
      <c r="E122" s="84"/>
      <c r="F122" s="66">
        <f>D122/B122</f>
        <v>0.5665113192949005</v>
      </c>
      <c r="G122" s="32"/>
      <c r="H122" s="26"/>
      <c r="I122" s="50"/>
    </row>
    <row r="123" spans="1:9" s="2" customFormat="1" ht="49.5" customHeight="1">
      <c r="A123" s="108" t="s">
        <v>270</v>
      </c>
      <c r="B123" s="109"/>
      <c r="C123" s="109"/>
      <c r="D123" s="109"/>
      <c r="E123" s="109"/>
      <c r="F123" s="109"/>
      <c r="G123" s="109"/>
      <c r="H123" s="109"/>
      <c r="I123" s="110"/>
    </row>
    <row r="124" spans="1:9" s="2" customFormat="1" ht="49.5" customHeight="1">
      <c r="A124" s="23" t="s">
        <v>9</v>
      </c>
      <c r="B124" s="30">
        <v>124279000</v>
      </c>
      <c r="C124" s="24">
        <f>122925740*0.1657</f>
        <v>20368795.117999997</v>
      </c>
      <c r="D124" s="81">
        <v>81523967</v>
      </c>
      <c r="E124" s="82"/>
      <c r="F124" s="66">
        <f>D124/B124</f>
        <v>0.6559754021194248</v>
      </c>
      <c r="G124" s="61" t="s">
        <v>279</v>
      </c>
      <c r="H124" s="56" t="s">
        <v>272</v>
      </c>
      <c r="I124" s="50"/>
    </row>
    <row r="125" spans="1:9" s="2" customFormat="1" ht="49.5" customHeight="1">
      <c r="A125" s="23" t="s">
        <v>10</v>
      </c>
      <c r="B125" s="30"/>
      <c r="C125" s="24"/>
      <c r="D125" s="81"/>
      <c r="E125" s="82"/>
      <c r="F125" s="32"/>
      <c r="G125" s="62" t="s">
        <v>362</v>
      </c>
      <c r="H125" s="56" t="s">
        <v>126</v>
      </c>
      <c r="I125" s="50"/>
    </row>
    <row r="126" spans="1:9" s="2" customFormat="1" ht="78" customHeight="1">
      <c r="A126" s="31" t="s">
        <v>294</v>
      </c>
      <c r="B126" s="30"/>
      <c r="C126" s="24">
        <v>1000000</v>
      </c>
      <c r="D126" s="81">
        <v>1000000</v>
      </c>
      <c r="E126" s="82"/>
      <c r="F126" s="66"/>
      <c r="G126" s="61" t="s">
        <v>280</v>
      </c>
      <c r="H126" s="56" t="s">
        <v>126</v>
      </c>
      <c r="I126" s="51"/>
    </row>
    <row r="127" spans="1:9" s="2" customFormat="1" ht="49.5" customHeight="1">
      <c r="A127" s="23" t="s">
        <v>23</v>
      </c>
      <c r="B127" s="30"/>
      <c r="C127" s="24"/>
      <c r="D127" s="81"/>
      <c r="E127" s="82"/>
      <c r="F127" s="32"/>
      <c r="G127" s="62" t="s">
        <v>362</v>
      </c>
      <c r="H127" s="56" t="s">
        <v>126</v>
      </c>
      <c r="I127" s="51"/>
    </row>
    <row r="128" spans="1:9" s="2" customFormat="1" ht="49.5" customHeight="1">
      <c r="A128" s="23" t="s">
        <v>24</v>
      </c>
      <c r="B128" s="30"/>
      <c r="C128" s="24"/>
      <c r="D128" s="81">
        <v>1851571</v>
      </c>
      <c r="E128" s="82"/>
      <c r="F128" s="32"/>
      <c r="G128" s="61" t="s">
        <v>201</v>
      </c>
      <c r="H128" s="56" t="s">
        <v>126</v>
      </c>
      <c r="I128" s="51"/>
    </row>
    <row r="129" spans="1:9" s="2" customFormat="1" ht="49.5" customHeight="1">
      <c r="A129" s="23" t="s">
        <v>25</v>
      </c>
      <c r="B129" s="30"/>
      <c r="C129" s="24"/>
      <c r="D129" s="81"/>
      <c r="E129" s="82"/>
      <c r="F129" s="32"/>
      <c r="G129" s="62" t="s">
        <v>362</v>
      </c>
      <c r="H129" s="56" t="s">
        <v>126</v>
      </c>
      <c r="I129" s="51"/>
    </row>
    <row r="130" spans="1:9" s="2" customFormat="1" ht="49.5" customHeight="1">
      <c r="A130" s="23" t="s">
        <v>274</v>
      </c>
      <c r="B130" s="30"/>
      <c r="C130" s="24"/>
      <c r="D130" s="81"/>
      <c r="E130" s="82"/>
      <c r="F130" s="32"/>
      <c r="G130" s="62" t="s">
        <v>362</v>
      </c>
      <c r="H130" s="56" t="s">
        <v>126</v>
      </c>
      <c r="I130" s="51"/>
    </row>
    <row r="131" spans="1:9" s="2" customFormat="1" ht="49.5" customHeight="1">
      <c r="A131" s="23" t="s">
        <v>79</v>
      </c>
      <c r="B131" s="30"/>
      <c r="C131" s="24"/>
      <c r="D131" s="81"/>
      <c r="E131" s="82"/>
      <c r="F131" s="32"/>
      <c r="G131" s="62" t="s">
        <v>362</v>
      </c>
      <c r="H131" s="56" t="s">
        <v>126</v>
      </c>
      <c r="I131" s="50"/>
    </row>
    <row r="132" spans="1:9" s="2" customFormat="1" ht="49.5" customHeight="1">
      <c r="A132" s="23" t="s">
        <v>80</v>
      </c>
      <c r="B132" s="30"/>
      <c r="C132" s="24"/>
      <c r="D132" s="81"/>
      <c r="E132" s="82"/>
      <c r="F132" s="32"/>
      <c r="G132" s="62" t="s">
        <v>362</v>
      </c>
      <c r="H132" s="56" t="s">
        <v>126</v>
      </c>
      <c r="I132" s="50"/>
    </row>
    <row r="133" spans="1:9" s="2" customFormat="1" ht="66.75" customHeight="1">
      <c r="A133" s="23" t="s">
        <v>81</v>
      </c>
      <c r="B133" s="30"/>
      <c r="C133" s="24"/>
      <c r="D133" s="81"/>
      <c r="E133" s="82"/>
      <c r="F133" s="32"/>
      <c r="G133" s="62" t="s">
        <v>362</v>
      </c>
      <c r="H133" s="56" t="s">
        <v>126</v>
      </c>
      <c r="I133" s="50"/>
    </row>
    <row r="134" spans="1:9" s="2" customFormat="1" ht="49.5" customHeight="1">
      <c r="A134" s="23" t="s">
        <v>82</v>
      </c>
      <c r="B134" s="30"/>
      <c r="C134" s="24"/>
      <c r="D134" s="81"/>
      <c r="E134" s="82"/>
      <c r="F134" s="32"/>
      <c r="G134" s="62" t="s">
        <v>362</v>
      </c>
      <c r="H134" s="56" t="s">
        <v>126</v>
      </c>
      <c r="I134" s="50"/>
    </row>
    <row r="135" spans="1:9" s="2" customFormat="1" ht="60" customHeight="1">
      <c r="A135" s="23" t="s">
        <v>83</v>
      </c>
      <c r="B135" s="30"/>
      <c r="C135" s="24"/>
      <c r="D135" s="81"/>
      <c r="E135" s="82"/>
      <c r="F135" s="32"/>
      <c r="G135" s="62" t="s">
        <v>362</v>
      </c>
      <c r="H135" s="56" t="s">
        <v>126</v>
      </c>
      <c r="I135" s="50"/>
    </row>
    <row r="136" spans="1:9" s="2" customFormat="1" ht="61.5" customHeight="1">
      <c r="A136" s="23" t="s">
        <v>84</v>
      </c>
      <c r="B136" s="30"/>
      <c r="C136" s="24"/>
      <c r="D136" s="81"/>
      <c r="E136" s="82"/>
      <c r="F136" s="32"/>
      <c r="G136" s="61" t="s">
        <v>281</v>
      </c>
      <c r="H136" s="56" t="s">
        <v>126</v>
      </c>
      <c r="I136" s="50"/>
    </row>
    <row r="137" spans="1:9" s="2" customFormat="1" ht="61.5" customHeight="1">
      <c r="A137" s="23" t="s">
        <v>85</v>
      </c>
      <c r="B137" s="30"/>
      <c r="C137" s="24">
        <v>394118</v>
      </c>
      <c r="D137" s="81">
        <v>782792</v>
      </c>
      <c r="E137" s="82"/>
      <c r="F137" s="32"/>
      <c r="G137" s="61" t="s">
        <v>282</v>
      </c>
      <c r="H137" s="56" t="s">
        <v>126</v>
      </c>
      <c r="I137" s="50"/>
    </row>
    <row r="138" spans="1:9" s="2" customFormat="1" ht="61.5" customHeight="1">
      <c r="A138" s="27" t="s">
        <v>372</v>
      </c>
      <c r="B138" s="33"/>
      <c r="C138" s="34">
        <v>274832</v>
      </c>
      <c r="D138" s="81">
        <f>191984+C138</f>
        <v>466816</v>
      </c>
      <c r="E138" s="82"/>
      <c r="F138" s="32"/>
      <c r="G138" s="70" t="s">
        <v>318</v>
      </c>
      <c r="H138" s="56" t="s">
        <v>126</v>
      </c>
      <c r="I138" s="55"/>
    </row>
    <row r="139" spans="1:9" s="2" customFormat="1" ht="61.5" customHeight="1">
      <c r="A139" s="23" t="s">
        <v>86</v>
      </c>
      <c r="B139" s="30"/>
      <c r="C139" s="24"/>
      <c r="D139" s="81"/>
      <c r="E139" s="82"/>
      <c r="F139" s="32"/>
      <c r="G139" s="62" t="s">
        <v>362</v>
      </c>
      <c r="H139" s="56" t="s">
        <v>126</v>
      </c>
      <c r="I139" s="50"/>
    </row>
    <row r="140" spans="1:9" s="2" customFormat="1" ht="61.5" customHeight="1">
      <c r="A140" s="23" t="s">
        <v>87</v>
      </c>
      <c r="B140" s="30"/>
      <c r="C140" s="24"/>
      <c r="D140" s="81">
        <v>354000</v>
      </c>
      <c r="E140" s="82"/>
      <c r="F140" s="32"/>
      <c r="G140" s="62" t="s">
        <v>204</v>
      </c>
      <c r="H140" s="56" t="s">
        <v>126</v>
      </c>
      <c r="I140" s="50"/>
    </row>
    <row r="141" spans="1:9" s="2" customFormat="1" ht="61.5" customHeight="1">
      <c r="A141" s="23" t="s">
        <v>88</v>
      </c>
      <c r="B141" s="30"/>
      <c r="C141" s="24"/>
      <c r="D141" s="81">
        <v>173900</v>
      </c>
      <c r="E141" s="82"/>
      <c r="F141" s="32"/>
      <c r="G141" s="62" t="s">
        <v>204</v>
      </c>
      <c r="H141" s="56" t="s">
        <v>126</v>
      </c>
      <c r="I141" s="50"/>
    </row>
    <row r="142" spans="1:9" s="2" customFormat="1" ht="61.5" customHeight="1">
      <c r="A142" s="23" t="s">
        <v>89</v>
      </c>
      <c r="B142" s="30"/>
      <c r="C142" s="24"/>
      <c r="D142" s="81">
        <v>251300</v>
      </c>
      <c r="E142" s="82"/>
      <c r="F142" s="32"/>
      <c r="G142" s="62" t="s">
        <v>204</v>
      </c>
      <c r="H142" s="56" t="s">
        <v>126</v>
      </c>
      <c r="I142" s="50"/>
    </row>
    <row r="143" spans="1:9" s="2" customFormat="1" ht="61.5" customHeight="1">
      <c r="A143" s="27" t="s">
        <v>373</v>
      </c>
      <c r="B143" s="33"/>
      <c r="C143" s="34"/>
      <c r="D143" s="81">
        <v>457042</v>
      </c>
      <c r="E143" s="82"/>
      <c r="F143" s="32"/>
      <c r="G143" s="70" t="s">
        <v>323</v>
      </c>
      <c r="H143" s="56" t="s">
        <v>126</v>
      </c>
      <c r="I143" s="55"/>
    </row>
    <row r="144" spans="1:9" s="2" customFormat="1" ht="61.5" customHeight="1">
      <c r="A144" s="27" t="s">
        <v>374</v>
      </c>
      <c r="B144" s="33"/>
      <c r="C144" s="34">
        <v>588300</v>
      </c>
      <c r="D144" s="81">
        <v>1762057</v>
      </c>
      <c r="E144" s="82"/>
      <c r="F144" s="32"/>
      <c r="G144" s="69" t="s">
        <v>283</v>
      </c>
      <c r="H144" s="56" t="s">
        <v>126</v>
      </c>
      <c r="I144" s="55"/>
    </row>
    <row r="145" spans="1:9" s="2" customFormat="1" ht="61.5" customHeight="1">
      <c r="A145" s="27" t="s">
        <v>369</v>
      </c>
      <c r="B145" s="30"/>
      <c r="C145" s="24">
        <v>1123887</v>
      </c>
      <c r="D145" s="81">
        <v>1123887</v>
      </c>
      <c r="E145" s="82"/>
      <c r="F145" s="32"/>
      <c r="G145" s="62" t="s">
        <v>203</v>
      </c>
      <c r="H145" s="56" t="s">
        <v>126</v>
      </c>
      <c r="I145" s="50"/>
    </row>
    <row r="146" spans="1:9" s="2" customFormat="1" ht="61.5" customHeight="1">
      <c r="A146" s="23" t="s">
        <v>90</v>
      </c>
      <c r="B146" s="30"/>
      <c r="C146" s="24"/>
      <c r="D146" s="81"/>
      <c r="E146" s="82"/>
      <c r="F146" s="32"/>
      <c r="G146" s="61" t="s">
        <v>202</v>
      </c>
      <c r="H146" s="56" t="s">
        <v>126</v>
      </c>
      <c r="I146" s="50"/>
    </row>
    <row r="147" spans="1:9" s="2" customFormat="1" ht="60" customHeight="1">
      <c r="A147" s="23" t="s">
        <v>91</v>
      </c>
      <c r="B147" s="30"/>
      <c r="C147" s="24"/>
      <c r="D147" s="81">
        <v>193800</v>
      </c>
      <c r="E147" s="82"/>
      <c r="F147" s="32"/>
      <c r="G147" s="62" t="s">
        <v>203</v>
      </c>
      <c r="H147" s="56" t="s">
        <v>126</v>
      </c>
      <c r="I147" s="50"/>
    </row>
    <row r="148" spans="1:9" s="2" customFormat="1" ht="60" customHeight="1">
      <c r="A148" s="23" t="s">
        <v>92</v>
      </c>
      <c r="B148" s="30"/>
      <c r="C148" s="24"/>
      <c r="D148" s="81">
        <v>157800</v>
      </c>
      <c r="E148" s="82"/>
      <c r="F148" s="32"/>
      <c r="G148" s="62" t="s">
        <v>203</v>
      </c>
      <c r="H148" s="56" t="s">
        <v>126</v>
      </c>
      <c r="I148" s="50"/>
    </row>
    <row r="149" spans="1:9" s="2" customFormat="1" ht="49.5" customHeight="1">
      <c r="A149" s="23" t="s">
        <v>93</v>
      </c>
      <c r="B149" s="30"/>
      <c r="C149" s="24"/>
      <c r="D149" s="81">
        <v>450000</v>
      </c>
      <c r="E149" s="82"/>
      <c r="F149" s="32"/>
      <c r="G149" s="62" t="s">
        <v>203</v>
      </c>
      <c r="H149" s="56" t="s">
        <v>126</v>
      </c>
      <c r="I149" s="50"/>
    </row>
    <row r="150" spans="1:9" s="2" customFormat="1" ht="70.5" customHeight="1">
      <c r="A150" s="27" t="s">
        <v>370</v>
      </c>
      <c r="B150" s="33"/>
      <c r="C150" s="34">
        <v>539930</v>
      </c>
      <c r="D150" s="100">
        <v>539930</v>
      </c>
      <c r="E150" s="101"/>
      <c r="F150" s="32"/>
      <c r="G150" s="69" t="s">
        <v>319</v>
      </c>
      <c r="H150" s="56" t="s">
        <v>126</v>
      </c>
      <c r="I150" s="55"/>
    </row>
    <row r="151" spans="1:9" s="2" customFormat="1" ht="68.25" customHeight="1">
      <c r="A151" s="37" t="s">
        <v>295</v>
      </c>
      <c r="B151" s="33"/>
      <c r="C151" s="34"/>
      <c r="D151" s="100"/>
      <c r="E151" s="101"/>
      <c r="F151" s="32"/>
      <c r="G151" s="62" t="s">
        <v>207</v>
      </c>
      <c r="H151" s="56" t="s">
        <v>126</v>
      </c>
      <c r="I151" s="55"/>
    </row>
    <row r="152" spans="1:9" s="2" customFormat="1" ht="49.5" customHeight="1">
      <c r="A152" s="27" t="s">
        <v>371</v>
      </c>
      <c r="B152" s="33"/>
      <c r="C152" s="34">
        <v>1085162</v>
      </c>
      <c r="D152" s="81">
        <v>1085162</v>
      </c>
      <c r="E152" s="82"/>
      <c r="F152" s="32"/>
      <c r="G152" s="70" t="s">
        <v>320</v>
      </c>
      <c r="H152" s="56" t="s">
        <v>126</v>
      </c>
      <c r="I152" s="55"/>
    </row>
    <row r="153" spans="1:9" s="2" customFormat="1" ht="67.5" customHeight="1">
      <c r="A153" s="23" t="s">
        <v>94</v>
      </c>
      <c r="B153" s="30"/>
      <c r="C153" s="24"/>
      <c r="D153" s="81">
        <v>349566</v>
      </c>
      <c r="E153" s="82"/>
      <c r="F153" s="32"/>
      <c r="G153" s="62" t="s">
        <v>203</v>
      </c>
      <c r="H153" s="56" t="s">
        <v>126</v>
      </c>
      <c r="I153" s="50"/>
    </row>
    <row r="154" spans="1:9" s="2" customFormat="1" ht="49.5" customHeight="1">
      <c r="A154" s="23" t="s">
        <v>275</v>
      </c>
      <c r="B154" s="30"/>
      <c r="C154" s="24"/>
      <c r="D154" s="81">
        <v>207180</v>
      </c>
      <c r="E154" s="82"/>
      <c r="F154" s="32"/>
      <c r="G154" s="62" t="s">
        <v>203</v>
      </c>
      <c r="H154" s="56" t="s">
        <v>126</v>
      </c>
      <c r="I154" s="50"/>
    </row>
    <row r="155" spans="1:9" s="2" customFormat="1" ht="49.5" customHeight="1">
      <c r="A155" s="23" t="s">
        <v>95</v>
      </c>
      <c r="B155" s="30"/>
      <c r="C155" s="24"/>
      <c r="D155" s="81">
        <v>302000</v>
      </c>
      <c r="E155" s="82"/>
      <c r="F155" s="32"/>
      <c r="G155" s="61" t="s">
        <v>204</v>
      </c>
      <c r="H155" s="56" t="s">
        <v>126</v>
      </c>
      <c r="I155" s="50"/>
    </row>
    <row r="156" spans="1:9" s="2" customFormat="1" ht="49.5" customHeight="1">
      <c r="A156" s="27" t="s">
        <v>96</v>
      </c>
      <c r="B156" s="33"/>
      <c r="C156" s="34"/>
      <c r="D156" s="81">
        <v>884200</v>
      </c>
      <c r="E156" s="82"/>
      <c r="F156" s="32"/>
      <c r="G156" s="69" t="s">
        <v>284</v>
      </c>
      <c r="H156" s="60" t="s">
        <v>78</v>
      </c>
      <c r="I156" s="55"/>
    </row>
    <row r="157" spans="1:9" s="18" customFormat="1" ht="55.5" customHeight="1">
      <c r="A157" s="23" t="s">
        <v>97</v>
      </c>
      <c r="B157" s="30">
        <v>360000</v>
      </c>
      <c r="C157" s="24"/>
      <c r="D157" s="81"/>
      <c r="E157" s="82"/>
      <c r="F157" s="66">
        <f>D157/B157</f>
        <v>0</v>
      </c>
      <c r="G157" s="61" t="s">
        <v>310</v>
      </c>
      <c r="H157" s="56"/>
      <c r="I157" s="50"/>
    </row>
    <row r="158" spans="1:9" s="18" customFormat="1" ht="55.5" customHeight="1">
      <c r="A158" s="68" t="s">
        <v>296</v>
      </c>
      <c r="B158" s="30">
        <v>3367406</v>
      </c>
      <c r="C158" s="24"/>
      <c r="D158" s="81"/>
      <c r="E158" s="82"/>
      <c r="F158" s="66">
        <f>D158/B158</f>
        <v>0</v>
      </c>
      <c r="G158" s="61" t="s">
        <v>285</v>
      </c>
      <c r="H158" s="56"/>
      <c r="I158" s="50"/>
    </row>
    <row r="159" spans="1:9" s="18" customFormat="1" ht="49.5" customHeight="1">
      <c r="A159" s="68" t="s">
        <v>297</v>
      </c>
      <c r="B159" s="30">
        <v>5760000</v>
      </c>
      <c r="C159" s="24"/>
      <c r="D159" s="81"/>
      <c r="E159" s="82"/>
      <c r="F159" s="66">
        <f>D159/B159</f>
        <v>0</v>
      </c>
      <c r="G159" s="61" t="s">
        <v>311</v>
      </c>
      <c r="H159" s="56"/>
      <c r="I159" s="50"/>
    </row>
    <row r="160" spans="1:9" s="18" customFormat="1" ht="57.75" customHeight="1">
      <c r="A160" s="68" t="s">
        <v>298</v>
      </c>
      <c r="B160" s="30">
        <v>4480000</v>
      </c>
      <c r="C160" s="24"/>
      <c r="D160" s="81"/>
      <c r="E160" s="82"/>
      <c r="F160" s="66">
        <f aca="true" t="shared" si="2" ref="F160:F176">D160/B160</f>
        <v>0</v>
      </c>
      <c r="G160" s="61" t="s">
        <v>322</v>
      </c>
      <c r="H160" s="56"/>
      <c r="I160" s="50"/>
    </row>
    <row r="161" spans="1:9" s="18" customFormat="1" ht="63.75" customHeight="1">
      <c r="A161" s="68" t="s">
        <v>299</v>
      </c>
      <c r="B161" s="30">
        <v>48400</v>
      </c>
      <c r="C161" s="24">
        <v>41082</v>
      </c>
      <c r="D161" s="81">
        <v>41082</v>
      </c>
      <c r="E161" s="82"/>
      <c r="F161" s="66">
        <f t="shared" si="2"/>
        <v>0.8488016528925619</v>
      </c>
      <c r="G161" s="61" t="s">
        <v>286</v>
      </c>
      <c r="H161" s="56"/>
      <c r="I161" s="50"/>
    </row>
    <row r="162" spans="1:9" s="18" customFormat="1" ht="77.25" customHeight="1">
      <c r="A162" s="68" t="s">
        <v>300</v>
      </c>
      <c r="B162" s="30">
        <v>400000</v>
      </c>
      <c r="C162" s="24"/>
      <c r="D162" s="81"/>
      <c r="E162" s="82"/>
      <c r="F162" s="66">
        <f t="shared" si="2"/>
        <v>0</v>
      </c>
      <c r="G162" s="61" t="s">
        <v>205</v>
      </c>
      <c r="H162" s="56"/>
      <c r="I162" s="50"/>
    </row>
    <row r="163" spans="1:9" s="18" customFormat="1" ht="80.25" customHeight="1">
      <c r="A163" s="68" t="s">
        <v>301</v>
      </c>
      <c r="B163" s="30">
        <v>898250</v>
      </c>
      <c r="C163" s="24"/>
      <c r="D163" s="81"/>
      <c r="E163" s="82"/>
      <c r="F163" s="66">
        <f t="shared" si="2"/>
        <v>0</v>
      </c>
      <c r="G163" s="61" t="s">
        <v>205</v>
      </c>
      <c r="H163" s="56"/>
      <c r="I163" s="50"/>
    </row>
    <row r="164" spans="1:9" s="18" customFormat="1" ht="49.5" customHeight="1">
      <c r="A164" s="68" t="s">
        <v>302</v>
      </c>
      <c r="B164" s="30">
        <v>900000</v>
      </c>
      <c r="C164" s="24"/>
      <c r="D164" s="81"/>
      <c r="E164" s="82"/>
      <c r="F164" s="66">
        <f t="shared" si="2"/>
        <v>0</v>
      </c>
      <c r="G164" s="61" t="s">
        <v>312</v>
      </c>
      <c r="H164" s="56"/>
      <c r="I164" s="54" t="s">
        <v>169</v>
      </c>
    </row>
    <row r="165" spans="1:9" s="18" customFormat="1" ht="49.5" customHeight="1">
      <c r="A165" s="68" t="s">
        <v>303</v>
      </c>
      <c r="B165" s="30">
        <v>552000</v>
      </c>
      <c r="C165" s="24">
        <v>138000</v>
      </c>
      <c r="D165" s="81">
        <v>262000</v>
      </c>
      <c r="E165" s="82"/>
      <c r="F165" s="66">
        <f t="shared" si="2"/>
        <v>0.4746376811594203</v>
      </c>
      <c r="G165" s="61" t="s">
        <v>287</v>
      </c>
      <c r="H165" s="56"/>
      <c r="I165" s="54" t="s">
        <v>170</v>
      </c>
    </row>
    <row r="166" spans="1:9" s="18" customFormat="1" ht="49.5" customHeight="1">
      <c r="A166" s="68" t="s">
        <v>304</v>
      </c>
      <c r="B166" s="30">
        <v>250000</v>
      </c>
      <c r="C166" s="24">
        <v>206800</v>
      </c>
      <c r="D166" s="81">
        <v>206800</v>
      </c>
      <c r="E166" s="82"/>
      <c r="F166" s="66">
        <f t="shared" si="2"/>
        <v>0.8272</v>
      </c>
      <c r="G166" s="62" t="s">
        <v>203</v>
      </c>
      <c r="H166" s="56"/>
      <c r="I166" s="54" t="s">
        <v>171</v>
      </c>
    </row>
    <row r="167" spans="1:9" s="18" customFormat="1" ht="58.5" customHeight="1">
      <c r="A167" s="68" t="s">
        <v>305</v>
      </c>
      <c r="B167" s="30">
        <v>655200</v>
      </c>
      <c r="C167" s="24"/>
      <c r="D167" s="81"/>
      <c r="E167" s="82"/>
      <c r="F167" s="66">
        <f t="shared" si="2"/>
        <v>0</v>
      </c>
      <c r="G167" s="61" t="s">
        <v>288</v>
      </c>
      <c r="H167" s="56"/>
      <c r="I167" s="54" t="s">
        <v>171</v>
      </c>
    </row>
    <row r="168" spans="1:9" s="18" customFormat="1" ht="49.5" customHeight="1">
      <c r="A168" s="68" t="s">
        <v>306</v>
      </c>
      <c r="B168" s="30">
        <v>350000</v>
      </c>
      <c r="C168" s="24">
        <v>344762</v>
      </c>
      <c r="D168" s="81">
        <v>344762</v>
      </c>
      <c r="E168" s="82"/>
      <c r="F168" s="66">
        <f t="shared" si="2"/>
        <v>0.9850342857142858</v>
      </c>
      <c r="G168" s="62" t="s">
        <v>203</v>
      </c>
      <c r="H168" s="56"/>
      <c r="I168" s="54" t="s">
        <v>172</v>
      </c>
    </row>
    <row r="169" spans="1:9" s="18" customFormat="1" ht="96" customHeight="1">
      <c r="A169" s="68" t="s">
        <v>307</v>
      </c>
      <c r="B169" s="30">
        <v>250000</v>
      </c>
      <c r="C169" s="24"/>
      <c r="D169" s="81"/>
      <c r="E169" s="82"/>
      <c r="F169" s="66">
        <f t="shared" si="2"/>
        <v>0</v>
      </c>
      <c r="G169" s="61" t="s">
        <v>289</v>
      </c>
      <c r="H169" s="56"/>
      <c r="I169" s="54" t="s">
        <v>172</v>
      </c>
    </row>
    <row r="170" spans="1:9" s="18" customFormat="1" ht="49.5" customHeight="1">
      <c r="A170" s="23" t="s">
        <v>98</v>
      </c>
      <c r="B170" s="30">
        <v>300000</v>
      </c>
      <c r="C170" s="24">
        <v>300000</v>
      </c>
      <c r="D170" s="81">
        <v>300000</v>
      </c>
      <c r="E170" s="82"/>
      <c r="F170" s="66">
        <f t="shared" si="2"/>
        <v>1</v>
      </c>
      <c r="G170" s="62" t="s">
        <v>203</v>
      </c>
      <c r="H170" s="56"/>
      <c r="I170" s="54" t="s">
        <v>173</v>
      </c>
    </row>
    <row r="171" spans="1:9" s="18" customFormat="1" ht="49.5" customHeight="1">
      <c r="A171" s="23" t="s">
        <v>99</v>
      </c>
      <c r="B171" s="30">
        <v>50000</v>
      </c>
      <c r="C171" s="24"/>
      <c r="D171" s="81">
        <v>50000</v>
      </c>
      <c r="E171" s="82"/>
      <c r="F171" s="66">
        <f t="shared" si="2"/>
        <v>1</v>
      </c>
      <c r="G171" s="62" t="s">
        <v>203</v>
      </c>
      <c r="H171" s="56"/>
      <c r="I171" s="54" t="s">
        <v>173</v>
      </c>
    </row>
    <row r="172" spans="1:9" s="18" customFormat="1" ht="83.25" customHeight="1">
      <c r="A172" s="23" t="s">
        <v>100</v>
      </c>
      <c r="B172" s="30">
        <v>100000</v>
      </c>
      <c r="C172" s="24"/>
      <c r="D172" s="81"/>
      <c r="E172" s="82"/>
      <c r="F172" s="66">
        <f t="shared" si="2"/>
        <v>0</v>
      </c>
      <c r="G172" s="61" t="s">
        <v>290</v>
      </c>
      <c r="H172" s="56"/>
      <c r="I172" s="54" t="s">
        <v>174</v>
      </c>
    </row>
    <row r="173" spans="1:9" s="18" customFormat="1" ht="49.5" customHeight="1">
      <c r="A173" s="23" t="s">
        <v>101</v>
      </c>
      <c r="B173" s="30">
        <v>100000</v>
      </c>
      <c r="C173" s="24"/>
      <c r="D173" s="81"/>
      <c r="E173" s="82"/>
      <c r="F173" s="66">
        <f t="shared" si="2"/>
        <v>0</v>
      </c>
      <c r="G173" s="61" t="s">
        <v>314</v>
      </c>
      <c r="H173" s="56"/>
      <c r="I173" s="54" t="s">
        <v>175</v>
      </c>
    </row>
    <row r="174" spans="1:9" s="18" customFormat="1" ht="49.5" customHeight="1">
      <c r="A174" s="23" t="s">
        <v>102</v>
      </c>
      <c r="B174" s="30"/>
      <c r="C174" s="24"/>
      <c r="D174" s="81"/>
      <c r="E174" s="82"/>
      <c r="F174" s="67"/>
      <c r="G174" s="61" t="s">
        <v>208</v>
      </c>
      <c r="H174" s="79" t="s">
        <v>368</v>
      </c>
      <c r="I174" s="54" t="s">
        <v>189</v>
      </c>
    </row>
    <row r="175" spans="1:9" s="18" customFormat="1" ht="76.5" customHeight="1">
      <c r="A175" s="23" t="s">
        <v>103</v>
      </c>
      <c r="B175" s="30">
        <v>450000</v>
      </c>
      <c r="C175" s="24"/>
      <c r="D175" s="81"/>
      <c r="E175" s="82"/>
      <c r="F175" s="66">
        <f t="shared" si="2"/>
        <v>0</v>
      </c>
      <c r="G175" s="61" t="s">
        <v>290</v>
      </c>
      <c r="H175" s="56"/>
      <c r="I175" s="54" t="s">
        <v>176</v>
      </c>
    </row>
    <row r="176" spans="1:9" s="18" customFormat="1" ht="65.25" customHeight="1">
      <c r="A176" s="23" t="s">
        <v>104</v>
      </c>
      <c r="B176" s="30">
        <v>240000</v>
      </c>
      <c r="C176" s="24"/>
      <c r="D176" s="81"/>
      <c r="E176" s="82"/>
      <c r="F176" s="66">
        <f t="shared" si="2"/>
        <v>0</v>
      </c>
      <c r="G176" s="61" t="s">
        <v>290</v>
      </c>
      <c r="H176" s="56"/>
      <c r="I176" s="54" t="s">
        <v>174</v>
      </c>
    </row>
    <row r="177" spans="1:9" s="18" customFormat="1" ht="49.5" customHeight="1">
      <c r="A177" s="23" t="s">
        <v>105</v>
      </c>
      <c r="B177" s="30"/>
      <c r="C177" s="24"/>
      <c r="D177" s="81"/>
      <c r="E177" s="82"/>
      <c r="F177" s="67"/>
      <c r="G177" s="61" t="s">
        <v>291</v>
      </c>
      <c r="H177" s="58" t="s">
        <v>134</v>
      </c>
      <c r="I177" s="50"/>
    </row>
    <row r="178" spans="1:9" s="18" customFormat="1" ht="64.5" customHeight="1">
      <c r="A178" s="23" t="s">
        <v>106</v>
      </c>
      <c r="B178" s="30"/>
      <c r="C178" s="24">
        <v>15000</v>
      </c>
      <c r="D178" s="81">
        <v>15000</v>
      </c>
      <c r="E178" s="82"/>
      <c r="F178" s="67"/>
      <c r="G178" s="61" t="s">
        <v>292</v>
      </c>
      <c r="H178" s="58" t="s">
        <v>135</v>
      </c>
      <c r="I178" s="50"/>
    </row>
    <row r="179" spans="1:9" s="18" customFormat="1" ht="60" customHeight="1">
      <c r="A179" s="23" t="s">
        <v>107</v>
      </c>
      <c r="B179" s="30"/>
      <c r="C179" s="24"/>
      <c r="D179" s="81"/>
      <c r="E179" s="82"/>
      <c r="F179" s="67"/>
      <c r="G179" s="61" t="s">
        <v>317</v>
      </c>
      <c r="H179" s="58" t="s">
        <v>136</v>
      </c>
      <c r="I179" s="50"/>
    </row>
    <row r="180" spans="1:9" s="18" customFormat="1" ht="52.5" customHeight="1">
      <c r="A180" s="23" t="s">
        <v>108</v>
      </c>
      <c r="B180" s="30"/>
      <c r="C180" s="24"/>
      <c r="D180" s="81"/>
      <c r="E180" s="82"/>
      <c r="F180" s="67"/>
      <c r="G180" s="61" t="s">
        <v>366</v>
      </c>
      <c r="H180" s="58" t="s">
        <v>137</v>
      </c>
      <c r="I180" s="53" t="s">
        <v>190</v>
      </c>
    </row>
    <row r="181" spans="1:9" s="18" customFormat="1" ht="64.5" customHeight="1">
      <c r="A181" s="23" t="s">
        <v>109</v>
      </c>
      <c r="B181" s="30"/>
      <c r="C181" s="24"/>
      <c r="D181" s="81"/>
      <c r="E181" s="82"/>
      <c r="F181" s="67"/>
      <c r="G181" s="61" t="s">
        <v>321</v>
      </c>
      <c r="H181" s="58" t="s">
        <v>138</v>
      </c>
      <c r="I181" s="53" t="s">
        <v>191</v>
      </c>
    </row>
    <row r="182" spans="1:9" s="18" customFormat="1" ht="64.5" customHeight="1">
      <c r="A182" s="23" t="s">
        <v>110</v>
      </c>
      <c r="B182" s="30"/>
      <c r="C182" s="24"/>
      <c r="D182" s="81"/>
      <c r="E182" s="82"/>
      <c r="F182" s="67"/>
      <c r="G182" s="61" t="s">
        <v>293</v>
      </c>
      <c r="H182" s="58" t="s">
        <v>139</v>
      </c>
      <c r="I182" s="53" t="s">
        <v>192</v>
      </c>
    </row>
    <row r="183" spans="1:9" s="18" customFormat="1" ht="46.5" customHeight="1">
      <c r="A183" s="23" t="s">
        <v>111</v>
      </c>
      <c r="B183" s="30"/>
      <c r="C183" s="24"/>
      <c r="D183" s="81"/>
      <c r="E183" s="82"/>
      <c r="F183" s="67"/>
      <c r="G183" s="61" t="s">
        <v>313</v>
      </c>
      <c r="H183" s="58" t="s">
        <v>134</v>
      </c>
      <c r="I183" s="53" t="s">
        <v>193</v>
      </c>
    </row>
    <row r="184" spans="1:9" s="18" customFormat="1" ht="64.5" customHeight="1">
      <c r="A184" s="23" t="s">
        <v>112</v>
      </c>
      <c r="B184" s="30"/>
      <c r="C184" s="24"/>
      <c r="D184" s="81"/>
      <c r="E184" s="82"/>
      <c r="F184" s="67"/>
      <c r="G184" s="61" t="s">
        <v>209</v>
      </c>
      <c r="H184" s="58" t="s">
        <v>140</v>
      </c>
      <c r="I184" s="53" t="s">
        <v>194</v>
      </c>
    </row>
    <row r="185" spans="1:9" s="18" customFormat="1" ht="64.5" customHeight="1">
      <c r="A185" s="23" t="s">
        <v>195</v>
      </c>
      <c r="B185" s="30"/>
      <c r="C185" s="24">
        <v>90000</v>
      </c>
      <c r="D185" s="81">
        <v>90000</v>
      </c>
      <c r="E185" s="82"/>
      <c r="F185" s="67"/>
      <c r="G185" s="62" t="s">
        <v>203</v>
      </c>
      <c r="H185" s="58"/>
      <c r="I185" s="53"/>
    </row>
    <row r="186" spans="1:9" s="2" customFormat="1" ht="64.5" customHeight="1">
      <c r="A186" s="35" t="s">
        <v>14</v>
      </c>
      <c r="B186" s="25">
        <f>SUM(B124:B185)</f>
        <v>143790256</v>
      </c>
      <c r="C186" s="25">
        <f>SUM(C124:C185)</f>
        <v>26510668.117999997</v>
      </c>
      <c r="D186" s="81">
        <f>SUM(D124:D185)</f>
        <v>95226614</v>
      </c>
      <c r="E186" s="82"/>
      <c r="F186" s="66">
        <f>D186/B186</f>
        <v>0.6622605498386483</v>
      </c>
      <c r="G186" s="32"/>
      <c r="H186" s="26"/>
      <c r="I186" s="26"/>
    </row>
    <row r="187" spans="1:9" s="41" customFormat="1" ht="64.5" customHeight="1">
      <c r="A187" s="105" t="s">
        <v>265</v>
      </c>
      <c r="B187" s="106"/>
      <c r="C187" s="106"/>
      <c r="D187" s="106"/>
      <c r="E187" s="106"/>
      <c r="F187" s="106"/>
      <c r="G187" s="106"/>
      <c r="H187" s="106"/>
      <c r="I187" s="107"/>
    </row>
    <row r="188" spans="1:9" s="18" customFormat="1" ht="55.5" customHeight="1">
      <c r="A188" s="23" t="s">
        <v>75</v>
      </c>
      <c r="B188" s="36" t="s">
        <v>7</v>
      </c>
      <c r="C188" s="24">
        <v>28204</v>
      </c>
      <c r="D188" s="81">
        <v>147278</v>
      </c>
      <c r="E188" s="82"/>
      <c r="F188" s="32"/>
      <c r="G188" s="61" t="s">
        <v>367</v>
      </c>
      <c r="H188" s="58" t="s">
        <v>141</v>
      </c>
      <c r="I188" s="50"/>
    </row>
    <row r="189" spans="1:9" s="18" customFormat="1" ht="64.5" customHeight="1">
      <c r="A189" s="23" t="s">
        <v>26</v>
      </c>
      <c r="B189" s="36" t="s">
        <v>7</v>
      </c>
      <c r="C189" s="24"/>
      <c r="D189" s="81">
        <v>191425</v>
      </c>
      <c r="E189" s="82"/>
      <c r="F189" s="32"/>
      <c r="G189" s="62" t="s">
        <v>203</v>
      </c>
      <c r="H189" s="56" t="s">
        <v>126</v>
      </c>
      <c r="I189" s="51"/>
    </row>
    <row r="190" spans="1:9" s="18" customFormat="1" ht="64.5" customHeight="1">
      <c r="A190" s="23" t="s">
        <v>58</v>
      </c>
      <c r="B190" s="30"/>
      <c r="C190" s="24">
        <v>80500</v>
      </c>
      <c r="D190" s="81">
        <v>80500</v>
      </c>
      <c r="E190" s="82"/>
      <c r="F190" s="32"/>
      <c r="G190" s="62" t="s">
        <v>203</v>
      </c>
      <c r="H190" s="56" t="s">
        <v>126</v>
      </c>
      <c r="I190" s="50"/>
    </row>
    <row r="191" spans="1:9" s="18" customFormat="1" ht="64.5" customHeight="1">
      <c r="A191" s="23" t="s">
        <v>59</v>
      </c>
      <c r="B191" s="30"/>
      <c r="C191" s="24"/>
      <c r="D191" s="81">
        <v>821080</v>
      </c>
      <c r="E191" s="82"/>
      <c r="F191" s="32"/>
      <c r="G191" s="62" t="s">
        <v>376</v>
      </c>
      <c r="H191" s="56" t="s">
        <v>126</v>
      </c>
      <c r="I191" s="50"/>
    </row>
    <row r="192" spans="1:9" s="18" customFormat="1" ht="57.75" customHeight="1">
      <c r="A192" s="37" t="s">
        <v>60</v>
      </c>
      <c r="B192" s="30">
        <v>200000</v>
      </c>
      <c r="C192" s="24"/>
      <c r="D192" s="81">
        <v>192190</v>
      </c>
      <c r="E192" s="82"/>
      <c r="F192" s="66">
        <f>D192/B192</f>
        <v>0.96095</v>
      </c>
      <c r="G192" s="62" t="s">
        <v>203</v>
      </c>
      <c r="H192" s="56"/>
      <c r="I192" s="54" t="s">
        <v>156</v>
      </c>
    </row>
    <row r="193" spans="1:9" s="18" customFormat="1" ht="60" customHeight="1">
      <c r="A193" s="37" t="s">
        <v>61</v>
      </c>
      <c r="B193" s="30">
        <v>682500</v>
      </c>
      <c r="C193" s="24"/>
      <c r="D193" s="81"/>
      <c r="E193" s="82"/>
      <c r="F193" s="66">
        <f>D193/B193</f>
        <v>0</v>
      </c>
      <c r="G193" s="78" t="s">
        <v>365</v>
      </c>
      <c r="H193" s="56"/>
      <c r="I193" s="54" t="s">
        <v>177</v>
      </c>
    </row>
    <row r="194" spans="1:9" s="18" customFormat="1" ht="64.5" customHeight="1">
      <c r="A194" s="37" t="s">
        <v>62</v>
      </c>
      <c r="B194" s="30">
        <v>200000</v>
      </c>
      <c r="C194" s="24"/>
      <c r="D194" s="81"/>
      <c r="E194" s="82"/>
      <c r="F194" s="66">
        <f>D194/B194</f>
        <v>0</v>
      </c>
      <c r="G194" s="62" t="s">
        <v>363</v>
      </c>
      <c r="H194" s="56"/>
      <c r="I194" s="54" t="s">
        <v>160</v>
      </c>
    </row>
    <row r="195" spans="1:9" s="18" customFormat="1" ht="64.5" customHeight="1">
      <c r="A195" s="37" t="s">
        <v>63</v>
      </c>
      <c r="B195" s="30">
        <v>950000</v>
      </c>
      <c r="C195" s="24"/>
      <c r="D195" s="81">
        <v>7732</v>
      </c>
      <c r="E195" s="82"/>
      <c r="F195" s="66">
        <f>D195/B195</f>
        <v>0.008138947368421053</v>
      </c>
      <c r="G195" s="61" t="s">
        <v>206</v>
      </c>
      <c r="H195" s="56"/>
      <c r="I195" s="51"/>
    </row>
    <row r="196" spans="1:9" s="18" customFormat="1" ht="64.5" customHeight="1">
      <c r="A196" s="37" t="s">
        <v>74</v>
      </c>
      <c r="B196" s="30"/>
      <c r="C196" s="24"/>
      <c r="D196" s="81">
        <v>295616</v>
      </c>
      <c r="E196" s="82"/>
      <c r="F196" s="32"/>
      <c r="G196" s="62" t="s">
        <v>203</v>
      </c>
      <c r="H196" s="58" t="s">
        <v>76</v>
      </c>
      <c r="I196" s="51"/>
    </row>
    <row r="197" spans="1:9" s="18" customFormat="1" ht="51" customHeight="1">
      <c r="A197" s="37" t="s">
        <v>73</v>
      </c>
      <c r="B197" s="30">
        <v>4574</v>
      </c>
      <c r="C197" s="24"/>
      <c r="D197" s="81"/>
      <c r="E197" s="82"/>
      <c r="F197" s="32"/>
      <c r="G197" s="62"/>
      <c r="H197" s="59"/>
      <c r="I197" s="51"/>
    </row>
    <row r="198" spans="1:9" s="2" customFormat="1" ht="64.5" customHeight="1">
      <c r="A198" s="47" t="s">
        <v>14</v>
      </c>
      <c r="B198" s="48">
        <f>SUM(B188:B197)</f>
        <v>2037074</v>
      </c>
      <c r="C198" s="48">
        <f>SUM(C188:C197)</f>
        <v>108704</v>
      </c>
      <c r="D198" s="103">
        <f>SUM(D188:D197)</f>
        <v>1735821</v>
      </c>
      <c r="E198" s="104"/>
      <c r="F198" s="66">
        <f>D198/B198</f>
        <v>0.8521148470796839</v>
      </c>
      <c r="G198" s="32"/>
      <c r="H198" s="26"/>
      <c r="I198" s="26"/>
    </row>
    <row r="199" spans="1:9" s="2" customFormat="1" ht="30" customHeight="1">
      <c r="A199" s="95" t="s">
        <v>266</v>
      </c>
      <c r="B199" s="97">
        <f>SUM(B198+B186+B122+B108+B89+B61)</f>
        <v>225961000</v>
      </c>
      <c r="C199" s="97">
        <f>SUM(C198+C186+C122+C108+C89+C61)</f>
        <v>50969855.95019999</v>
      </c>
      <c r="D199" s="49" t="s">
        <v>267</v>
      </c>
      <c r="E199" s="28">
        <f>SUM(D61,D89,D108,D122,D186,D198)</f>
        <v>144150003</v>
      </c>
      <c r="F199" s="26"/>
      <c r="G199" s="32"/>
      <c r="H199" s="26"/>
      <c r="I199" s="26"/>
    </row>
    <row r="200" spans="1:9" s="2" customFormat="1" ht="30" customHeight="1">
      <c r="A200" s="96"/>
      <c r="B200" s="97"/>
      <c r="C200" s="97"/>
      <c r="D200" s="49" t="s">
        <v>268</v>
      </c>
      <c r="E200" s="28">
        <f>G9+G11-E199</f>
        <v>359440645</v>
      </c>
      <c r="F200" s="26"/>
      <c r="G200" s="32"/>
      <c r="H200" s="26"/>
      <c r="I200" s="26"/>
    </row>
    <row r="201" spans="1:7" s="18" customFormat="1" ht="30" customHeight="1">
      <c r="A201" s="6" t="s">
        <v>2</v>
      </c>
      <c r="B201" s="21"/>
      <c r="C201" s="21"/>
      <c r="D201" s="21"/>
      <c r="E201" s="20"/>
      <c r="G201" s="72"/>
    </row>
    <row r="202" spans="1:7" s="14" customFormat="1" ht="30" customHeight="1">
      <c r="A202" s="63" t="s">
        <v>377</v>
      </c>
      <c r="B202" s="64"/>
      <c r="C202" s="64"/>
      <c r="D202" s="43"/>
      <c r="E202" s="19"/>
      <c r="G202" s="73"/>
    </row>
    <row r="203" spans="1:9" s="14" customFormat="1" ht="30" customHeight="1">
      <c r="A203" s="102" t="s">
        <v>271</v>
      </c>
      <c r="B203" s="102"/>
      <c r="C203" s="102"/>
      <c r="D203" s="102"/>
      <c r="E203" s="102"/>
      <c r="F203" s="102"/>
      <c r="G203" s="102"/>
      <c r="H203" s="102"/>
      <c r="I203" s="102"/>
    </row>
    <row r="204" spans="1:7" s="14" customFormat="1" ht="30" customHeight="1">
      <c r="A204" s="99">
        <f>E200</f>
        <v>359440645</v>
      </c>
      <c r="B204" s="99"/>
      <c r="C204" s="99"/>
      <c r="D204" s="99"/>
      <c r="E204" s="99"/>
      <c r="F204" s="99"/>
      <c r="G204" s="15" t="s">
        <v>0</v>
      </c>
    </row>
    <row r="205" spans="1:7" s="14" customFormat="1" ht="30" customHeight="1">
      <c r="A205" s="85" t="s">
        <v>29</v>
      </c>
      <c r="B205" s="94"/>
      <c r="C205" s="94"/>
      <c r="D205" s="94"/>
      <c r="E205" s="94"/>
      <c r="F205" s="94"/>
      <c r="G205" s="44"/>
    </row>
    <row r="206" spans="1:9" s="18" customFormat="1" ht="30" customHeight="1">
      <c r="A206" s="98" t="s">
        <v>197</v>
      </c>
      <c r="B206" s="98"/>
      <c r="C206" s="98"/>
      <c r="D206" s="98"/>
      <c r="E206" s="98"/>
      <c r="F206" s="98"/>
      <c r="G206" s="98"/>
      <c r="H206" s="98"/>
      <c r="I206" s="98"/>
    </row>
    <row r="207" spans="1:9" s="18" customFormat="1" ht="30" customHeight="1">
      <c r="A207" s="98" t="s">
        <v>198</v>
      </c>
      <c r="B207" s="98"/>
      <c r="C207" s="98"/>
      <c r="D207" s="98"/>
      <c r="E207" s="98"/>
      <c r="F207" s="98"/>
      <c r="G207" s="98"/>
      <c r="H207" s="98"/>
      <c r="I207" s="98"/>
    </row>
    <row r="208" spans="1:9" s="18" customFormat="1" ht="30" customHeight="1">
      <c r="A208" s="98" t="s">
        <v>199</v>
      </c>
      <c r="B208" s="98"/>
      <c r="C208" s="98"/>
      <c r="D208" s="98"/>
      <c r="E208" s="98"/>
      <c r="F208" s="98"/>
      <c r="G208" s="98"/>
      <c r="H208" s="98"/>
      <c r="I208" s="98"/>
    </row>
    <row r="209" spans="1:7" s="18" customFormat="1" ht="54.75" customHeight="1">
      <c r="A209" s="1" t="s">
        <v>308</v>
      </c>
      <c r="B209" s="3"/>
      <c r="C209" s="7" t="s">
        <v>5</v>
      </c>
      <c r="D209" s="4"/>
      <c r="E209" s="4"/>
      <c r="F209" s="4"/>
      <c r="G209" s="10"/>
    </row>
    <row r="210" spans="1:7" s="18" customFormat="1" ht="43.5" customHeight="1">
      <c r="A210" s="1" t="s">
        <v>4</v>
      </c>
      <c r="B210" s="3"/>
      <c r="C210" s="7" t="s">
        <v>3</v>
      </c>
      <c r="D210" s="4"/>
      <c r="E210" s="4"/>
      <c r="F210" s="4"/>
      <c r="G210" s="9"/>
    </row>
    <row r="211" spans="2:7" s="18" customFormat="1" ht="30" customHeight="1">
      <c r="B211" s="21"/>
      <c r="C211" s="21"/>
      <c r="D211" s="21"/>
      <c r="E211" s="20"/>
      <c r="G211" s="72"/>
    </row>
    <row r="212" spans="2:7" s="18" customFormat="1" ht="30" customHeight="1">
      <c r="B212" s="21"/>
      <c r="C212" s="21"/>
      <c r="D212" s="21"/>
      <c r="E212" s="20"/>
      <c r="G212" s="72"/>
    </row>
    <row r="213" spans="2:7" s="18" customFormat="1" ht="30" customHeight="1">
      <c r="B213" s="21"/>
      <c r="C213" s="21"/>
      <c r="D213" s="21"/>
      <c r="E213" s="20"/>
      <c r="G213" s="72"/>
    </row>
    <row r="214" spans="2:7" s="18" customFormat="1" ht="30" customHeight="1">
      <c r="B214" s="21"/>
      <c r="C214" s="21"/>
      <c r="D214" s="21"/>
      <c r="E214" s="20"/>
      <c r="G214" s="72"/>
    </row>
    <row r="215" spans="2:7" s="18" customFormat="1" ht="30" customHeight="1">
      <c r="B215" s="21"/>
      <c r="C215" s="21"/>
      <c r="D215" s="21"/>
      <c r="E215" s="20"/>
      <c r="G215" s="72"/>
    </row>
    <row r="216" spans="2:7" s="18" customFormat="1" ht="30" customHeight="1">
      <c r="B216" s="21"/>
      <c r="C216" s="21"/>
      <c r="D216" s="21"/>
      <c r="E216" s="20"/>
      <c r="G216" s="72"/>
    </row>
    <row r="217" spans="2:7" s="18" customFormat="1" ht="30" customHeight="1">
      <c r="B217" s="21"/>
      <c r="C217" s="21"/>
      <c r="D217" s="21"/>
      <c r="E217" s="20"/>
      <c r="G217" s="72"/>
    </row>
    <row r="218" spans="2:7" s="18" customFormat="1" ht="30" customHeight="1">
      <c r="B218" s="21"/>
      <c r="C218" s="21"/>
      <c r="D218" s="21"/>
      <c r="E218" s="20"/>
      <c r="G218" s="72"/>
    </row>
    <row r="219" spans="2:7" s="18" customFormat="1" ht="30" customHeight="1">
      <c r="B219" s="21"/>
      <c r="C219" s="21"/>
      <c r="D219" s="21"/>
      <c r="E219" s="20"/>
      <c r="G219" s="72"/>
    </row>
    <row r="220" spans="2:7" s="18" customFormat="1" ht="30" customHeight="1">
      <c r="B220" s="21"/>
      <c r="C220" s="21"/>
      <c r="D220" s="21"/>
      <c r="E220" s="20"/>
      <c r="G220" s="72"/>
    </row>
    <row r="221" spans="2:7" s="18" customFormat="1" ht="30" customHeight="1">
      <c r="B221" s="21"/>
      <c r="C221" s="21"/>
      <c r="D221" s="21"/>
      <c r="E221" s="20"/>
      <c r="G221" s="72"/>
    </row>
    <row r="222" spans="2:7" s="18" customFormat="1" ht="30" customHeight="1">
      <c r="B222" s="21"/>
      <c r="C222" s="21"/>
      <c r="D222" s="21"/>
      <c r="E222" s="20"/>
      <c r="G222" s="72"/>
    </row>
    <row r="223" spans="2:7" s="18" customFormat="1" ht="30" customHeight="1">
      <c r="B223" s="21"/>
      <c r="C223" s="21"/>
      <c r="D223" s="21"/>
      <c r="E223" s="20"/>
      <c r="G223" s="72"/>
    </row>
    <row r="224" spans="2:7" s="18" customFormat="1" ht="30" customHeight="1">
      <c r="B224" s="21"/>
      <c r="C224" s="21"/>
      <c r="D224" s="21"/>
      <c r="E224" s="20"/>
      <c r="G224" s="72"/>
    </row>
    <row r="225" spans="2:7" s="18" customFormat="1" ht="30" customHeight="1">
      <c r="B225" s="21"/>
      <c r="C225" s="21"/>
      <c r="D225" s="21"/>
      <c r="E225" s="20"/>
      <c r="G225" s="72"/>
    </row>
    <row r="226" spans="2:7" s="18" customFormat="1" ht="30" customHeight="1">
      <c r="B226" s="21"/>
      <c r="C226" s="21"/>
      <c r="D226" s="21"/>
      <c r="E226" s="20"/>
      <c r="G226" s="72"/>
    </row>
    <row r="227" spans="2:7" s="18" customFormat="1" ht="30" customHeight="1">
      <c r="B227" s="21"/>
      <c r="C227" s="21"/>
      <c r="D227" s="21"/>
      <c r="E227" s="20"/>
      <c r="G227" s="72"/>
    </row>
    <row r="228" spans="2:7" s="18" customFormat="1" ht="30" customHeight="1">
      <c r="B228" s="21"/>
      <c r="C228" s="21"/>
      <c r="D228" s="21"/>
      <c r="E228" s="20"/>
      <c r="G228" s="72"/>
    </row>
    <row r="229" spans="2:7" s="18" customFormat="1" ht="30" customHeight="1">
      <c r="B229" s="21"/>
      <c r="C229" s="21"/>
      <c r="D229" s="21"/>
      <c r="E229" s="20"/>
      <c r="G229" s="72"/>
    </row>
    <row r="230" spans="2:7" s="18" customFormat="1" ht="30" customHeight="1">
      <c r="B230" s="21"/>
      <c r="C230" s="21"/>
      <c r="D230" s="21"/>
      <c r="E230" s="20"/>
      <c r="G230" s="72"/>
    </row>
    <row r="231" spans="2:7" s="18" customFormat="1" ht="30" customHeight="1">
      <c r="B231" s="21"/>
      <c r="C231" s="21"/>
      <c r="D231" s="21"/>
      <c r="E231" s="20"/>
      <c r="G231" s="72"/>
    </row>
    <row r="232" spans="2:7" s="18" customFormat="1" ht="30" customHeight="1">
      <c r="B232" s="21"/>
      <c r="C232" s="21"/>
      <c r="D232" s="21"/>
      <c r="E232" s="20"/>
      <c r="G232" s="72"/>
    </row>
    <row r="233" spans="2:7" s="18" customFormat="1" ht="30" customHeight="1">
      <c r="B233" s="21"/>
      <c r="C233" s="21"/>
      <c r="D233" s="21"/>
      <c r="E233" s="20"/>
      <c r="G233" s="72"/>
    </row>
    <row r="234" spans="2:7" s="18" customFormat="1" ht="30" customHeight="1">
      <c r="B234" s="21"/>
      <c r="C234" s="21"/>
      <c r="D234" s="21"/>
      <c r="E234" s="20"/>
      <c r="G234" s="72"/>
    </row>
    <row r="235" spans="2:7" s="18" customFormat="1" ht="30" customHeight="1">
      <c r="B235" s="21"/>
      <c r="C235" s="21"/>
      <c r="D235" s="21"/>
      <c r="E235" s="20"/>
      <c r="G235" s="72"/>
    </row>
    <row r="236" spans="2:7" s="18" customFormat="1" ht="30" customHeight="1">
      <c r="B236" s="21"/>
      <c r="C236" s="21"/>
      <c r="D236" s="21"/>
      <c r="E236" s="20"/>
      <c r="G236" s="72"/>
    </row>
    <row r="237" spans="2:7" s="18" customFormat="1" ht="30" customHeight="1">
      <c r="B237" s="21"/>
      <c r="C237" s="21"/>
      <c r="D237" s="21"/>
      <c r="E237" s="20"/>
      <c r="G237" s="72"/>
    </row>
    <row r="238" spans="2:7" s="18" customFormat="1" ht="30" customHeight="1">
      <c r="B238" s="21"/>
      <c r="C238" s="21"/>
      <c r="D238" s="21"/>
      <c r="E238" s="20"/>
      <c r="G238" s="72"/>
    </row>
    <row r="239" spans="2:7" s="18" customFormat="1" ht="30" customHeight="1">
      <c r="B239" s="21"/>
      <c r="C239" s="21"/>
      <c r="D239" s="21"/>
      <c r="E239" s="20"/>
      <c r="G239" s="72"/>
    </row>
    <row r="240" spans="2:7" s="18" customFormat="1" ht="30" customHeight="1">
      <c r="B240" s="21"/>
      <c r="C240" s="21"/>
      <c r="D240" s="21"/>
      <c r="E240" s="20"/>
      <c r="G240" s="72"/>
    </row>
    <row r="241" spans="2:7" s="18" customFormat="1" ht="30" customHeight="1">
      <c r="B241" s="21"/>
      <c r="C241" s="21"/>
      <c r="D241" s="21"/>
      <c r="E241" s="20"/>
      <c r="G241" s="72"/>
    </row>
    <row r="242" spans="2:7" s="18" customFormat="1" ht="30" customHeight="1">
      <c r="B242" s="21"/>
      <c r="C242" s="21"/>
      <c r="D242" s="21"/>
      <c r="E242" s="20"/>
      <c r="G242" s="72"/>
    </row>
    <row r="243" spans="2:7" s="18" customFormat="1" ht="30" customHeight="1">
      <c r="B243" s="21"/>
      <c r="C243" s="21"/>
      <c r="D243" s="21"/>
      <c r="E243" s="20"/>
      <c r="G243" s="72"/>
    </row>
    <row r="244" spans="2:7" s="18" customFormat="1" ht="30" customHeight="1">
      <c r="B244" s="21"/>
      <c r="C244" s="21"/>
      <c r="D244" s="21"/>
      <c r="E244" s="20"/>
      <c r="G244" s="72"/>
    </row>
    <row r="245" spans="2:7" s="18" customFormat="1" ht="30" customHeight="1">
      <c r="B245" s="21"/>
      <c r="C245" s="21"/>
      <c r="D245" s="21"/>
      <c r="E245" s="20"/>
      <c r="G245" s="72"/>
    </row>
    <row r="246" spans="2:7" s="18" customFormat="1" ht="30" customHeight="1">
      <c r="B246" s="21"/>
      <c r="C246" s="21"/>
      <c r="D246" s="21"/>
      <c r="E246" s="20"/>
      <c r="G246" s="72"/>
    </row>
    <row r="247" spans="2:7" s="18" customFormat="1" ht="30" customHeight="1">
      <c r="B247" s="21"/>
      <c r="C247" s="21"/>
      <c r="D247" s="21"/>
      <c r="E247" s="20"/>
      <c r="G247" s="72"/>
    </row>
    <row r="248" spans="2:7" s="18" customFormat="1" ht="30" customHeight="1">
      <c r="B248" s="21"/>
      <c r="C248" s="21"/>
      <c r="D248" s="21"/>
      <c r="E248" s="20"/>
      <c r="G248" s="72"/>
    </row>
    <row r="249" spans="2:7" s="18" customFormat="1" ht="30" customHeight="1">
      <c r="B249" s="21"/>
      <c r="C249" s="21"/>
      <c r="D249" s="21"/>
      <c r="E249" s="20"/>
      <c r="G249" s="72"/>
    </row>
    <row r="250" spans="2:7" s="18" customFormat="1" ht="30" customHeight="1">
      <c r="B250" s="21"/>
      <c r="C250" s="21"/>
      <c r="D250" s="21"/>
      <c r="E250" s="20"/>
      <c r="G250" s="72"/>
    </row>
    <row r="251" spans="2:7" s="18" customFormat="1" ht="30" customHeight="1">
      <c r="B251" s="21"/>
      <c r="C251" s="21"/>
      <c r="D251" s="21"/>
      <c r="E251" s="20"/>
      <c r="G251" s="72"/>
    </row>
    <row r="252" spans="2:7" s="18" customFormat="1" ht="30" customHeight="1">
      <c r="B252" s="21"/>
      <c r="C252" s="21"/>
      <c r="D252" s="21"/>
      <c r="E252" s="20"/>
      <c r="G252" s="72"/>
    </row>
    <row r="253" spans="2:7" s="18" customFormat="1" ht="30" customHeight="1">
      <c r="B253" s="21"/>
      <c r="C253" s="21"/>
      <c r="D253" s="21"/>
      <c r="E253" s="20"/>
      <c r="G253" s="72"/>
    </row>
    <row r="254" spans="2:7" s="18" customFormat="1" ht="30" customHeight="1">
      <c r="B254" s="21"/>
      <c r="C254" s="21"/>
      <c r="D254" s="21"/>
      <c r="E254" s="20"/>
      <c r="G254" s="72"/>
    </row>
    <row r="255" spans="2:7" s="18" customFormat="1" ht="30" customHeight="1">
      <c r="B255" s="21"/>
      <c r="C255" s="21"/>
      <c r="D255" s="21"/>
      <c r="E255" s="20"/>
      <c r="G255" s="72"/>
    </row>
    <row r="256" spans="2:7" s="18" customFormat="1" ht="30" customHeight="1">
      <c r="B256" s="21"/>
      <c r="C256" s="21"/>
      <c r="D256" s="21"/>
      <c r="E256" s="20"/>
      <c r="G256" s="72"/>
    </row>
    <row r="257" spans="2:7" s="18" customFormat="1" ht="30" customHeight="1">
      <c r="B257" s="21"/>
      <c r="C257" s="21"/>
      <c r="D257" s="21"/>
      <c r="E257" s="20"/>
      <c r="G257" s="72"/>
    </row>
    <row r="258" spans="2:7" s="18" customFormat="1" ht="30" customHeight="1">
      <c r="B258" s="21"/>
      <c r="C258" s="21"/>
      <c r="D258" s="21"/>
      <c r="E258" s="20"/>
      <c r="G258" s="72"/>
    </row>
    <row r="259" spans="2:7" s="18" customFormat="1" ht="30" customHeight="1">
      <c r="B259" s="21"/>
      <c r="C259" s="21"/>
      <c r="D259" s="21"/>
      <c r="E259" s="20"/>
      <c r="G259" s="72"/>
    </row>
    <row r="260" spans="2:7" s="18" customFormat="1" ht="30" customHeight="1">
      <c r="B260" s="21"/>
      <c r="C260" s="21"/>
      <c r="D260" s="21"/>
      <c r="E260" s="20"/>
      <c r="G260" s="72"/>
    </row>
    <row r="261" spans="2:7" s="18" customFormat="1" ht="30" customHeight="1">
      <c r="B261" s="21"/>
      <c r="C261" s="21"/>
      <c r="D261" s="21"/>
      <c r="E261" s="20"/>
      <c r="G261" s="72"/>
    </row>
    <row r="262" spans="2:7" s="18" customFormat="1" ht="30" customHeight="1">
      <c r="B262" s="21"/>
      <c r="C262" s="21"/>
      <c r="D262" s="21"/>
      <c r="E262" s="20"/>
      <c r="G262" s="72"/>
    </row>
    <row r="263" spans="2:7" s="18" customFormat="1" ht="30" customHeight="1">
      <c r="B263" s="21"/>
      <c r="C263" s="21"/>
      <c r="D263" s="21"/>
      <c r="E263" s="20"/>
      <c r="G263" s="72"/>
    </row>
    <row r="264" spans="2:7" s="18" customFormat="1" ht="30" customHeight="1">
      <c r="B264" s="21"/>
      <c r="C264" s="21"/>
      <c r="D264" s="21"/>
      <c r="E264" s="20"/>
      <c r="G264" s="72"/>
    </row>
    <row r="265" spans="2:7" s="18" customFormat="1" ht="30" customHeight="1">
      <c r="B265" s="21"/>
      <c r="C265" s="21"/>
      <c r="D265" s="21"/>
      <c r="E265" s="20"/>
      <c r="G265" s="72"/>
    </row>
    <row r="266" spans="2:7" s="18" customFormat="1" ht="30" customHeight="1">
      <c r="B266" s="21"/>
      <c r="C266" s="21"/>
      <c r="D266" s="21"/>
      <c r="E266" s="20"/>
      <c r="G266" s="72"/>
    </row>
    <row r="267" spans="2:7" s="18" customFormat="1" ht="30" customHeight="1">
      <c r="B267" s="21"/>
      <c r="C267" s="21"/>
      <c r="D267" s="21"/>
      <c r="E267" s="20"/>
      <c r="G267" s="72"/>
    </row>
    <row r="268" spans="2:7" s="18" customFormat="1" ht="30" customHeight="1">
      <c r="B268" s="21"/>
      <c r="C268" s="21"/>
      <c r="D268" s="21"/>
      <c r="E268" s="20"/>
      <c r="G268" s="72"/>
    </row>
    <row r="269" spans="2:7" s="18" customFormat="1" ht="30" customHeight="1">
      <c r="B269" s="21"/>
      <c r="C269" s="21"/>
      <c r="D269" s="21"/>
      <c r="E269" s="20"/>
      <c r="G269" s="72"/>
    </row>
    <row r="270" spans="2:7" s="18" customFormat="1" ht="30" customHeight="1">
      <c r="B270" s="21"/>
      <c r="C270" s="21"/>
      <c r="D270" s="21"/>
      <c r="E270" s="20"/>
      <c r="G270" s="72"/>
    </row>
    <row r="271" spans="2:7" s="18" customFormat="1" ht="30" customHeight="1">
      <c r="B271" s="21"/>
      <c r="C271" s="21"/>
      <c r="D271" s="21"/>
      <c r="E271" s="20"/>
      <c r="G271" s="72"/>
    </row>
    <row r="272" spans="2:7" s="18" customFormat="1" ht="30" customHeight="1">
      <c r="B272" s="21"/>
      <c r="C272" s="21"/>
      <c r="D272" s="21"/>
      <c r="E272" s="20"/>
      <c r="G272" s="72"/>
    </row>
    <row r="273" spans="2:7" s="18" customFormat="1" ht="30" customHeight="1">
      <c r="B273" s="21"/>
      <c r="C273" s="21"/>
      <c r="D273" s="21"/>
      <c r="E273" s="20"/>
      <c r="G273" s="72"/>
    </row>
    <row r="274" spans="2:7" s="18" customFormat="1" ht="30" customHeight="1">
      <c r="B274" s="21"/>
      <c r="C274" s="21"/>
      <c r="D274" s="21"/>
      <c r="E274" s="20"/>
      <c r="G274" s="72"/>
    </row>
    <row r="275" spans="2:7" s="18" customFormat="1" ht="30" customHeight="1">
      <c r="B275" s="21"/>
      <c r="C275" s="21"/>
      <c r="D275" s="21"/>
      <c r="E275" s="20"/>
      <c r="G275" s="72"/>
    </row>
    <row r="276" spans="2:7" s="18" customFormat="1" ht="30" customHeight="1">
      <c r="B276" s="21"/>
      <c r="C276" s="21"/>
      <c r="D276" s="21"/>
      <c r="E276" s="20"/>
      <c r="G276" s="72"/>
    </row>
    <row r="277" spans="2:7" s="18" customFormat="1" ht="30" customHeight="1">
      <c r="B277" s="21"/>
      <c r="C277" s="21"/>
      <c r="D277" s="21"/>
      <c r="E277" s="20"/>
      <c r="G277" s="72"/>
    </row>
    <row r="278" spans="2:7" s="18" customFormat="1" ht="30" customHeight="1">
      <c r="B278" s="21"/>
      <c r="C278" s="21"/>
      <c r="D278" s="21"/>
      <c r="E278" s="20"/>
      <c r="G278" s="72"/>
    </row>
    <row r="279" spans="2:7" s="18" customFormat="1" ht="30" customHeight="1">
      <c r="B279" s="21"/>
      <c r="C279" s="21"/>
      <c r="D279" s="21"/>
      <c r="E279" s="20"/>
      <c r="G279" s="72"/>
    </row>
    <row r="280" spans="2:7" s="18" customFormat="1" ht="30" customHeight="1">
      <c r="B280" s="21"/>
      <c r="C280" s="21"/>
      <c r="D280" s="21"/>
      <c r="E280" s="20"/>
      <c r="G280" s="72"/>
    </row>
    <row r="281" spans="2:7" s="18" customFormat="1" ht="30" customHeight="1">
      <c r="B281" s="21"/>
      <c r="C281" s="21"/>
      <c r="D281" s="21"/>
      <c r="E281" s="20"/>
      <c r="G281" s="72"/>
    </row>
    <row r="282" spans="2:7" s="18" customFormat="1" ht="30" customHeight="1">
      <c r="B282" s="21"/>
      <c r="C282" s="21"/>
      <c r="D282" s="21"/>
      <c r="E282" s="20"/>
      <c r="G282" s="72"/>
    </row>
    <row r="283" spans="2:7" s="18" customFormat="1" ht="30" customHeight="1">
      <c r="B283" s="21"/>
      <c r="C283" s="21"/>
      <c r="D283" s="21"/>
      <c r="E283" s="20"/>
      <c r="G283" s="72"/>
    </row>
    <row r="284" spans="2:7" s="18" customFormat="1" ht="30" customHeight="1">
      <c r="B284" s="21"/>
      <c r="C284" s="21"/>
      <c r="D284" s="21"/>
      <c r="E284" s="20"/>
      <c r="G284" s="72"/>
    </row>
    <row r="285" spans="2:7" s="18" customFormat="1" ht="30" customHeight="1">
      <c r="B285" s="21"/>
      <c r="C285" s="21"/>
      <c r="D285" s="21"/>
      <c r="E285" s="20"/>
      <c r="G285" s="72"/>
    </row>
    <row r="286" spans="2:7" s="18" customFormat="1" ht="30" customHeight="1">
      <c r="B286" s="21"/>
      <c r="C286" s="21"/>
      <c r="D286" s="21"/>
      <c r="E286" s="20"/>
      <c r="G286" s="72"/>
    </row>
    <row r="287" spans="2:7" s="18" customFormat="1" ht="30" customHeight="1">
      <c r="B287" s="21"/>
      <c r="C287" s="21"/>
      <c r="D287" s="21"/>
      <c r="E287" s="20"/>
      <c r="G287" s="72"/>
    </row>
    <row r="288" spans="2:7" s="18" customFormat="1" ht="30" customHeight="1">
      <c r="B288" s="21"/>
      <c r="C288" s="21"/>
      <c r="D288" s="21"/>
      <c r="E288" s="20"/>
      <c r="G288" s="72"/>
    </row>
  </sheetData>
  <mergeCells count="203">
    <mergeCell ref="A208:I208"/>
    <mergeCell ref="D198:E198"/>
    <mergeCell ref="A90:I90"/>
    <mergeCell ref="A109:I109"/>
    <mergeCell ref="A123:I123"/>
    <mergeCell ref="A187:I187"/>
    <mergeCell ref="D194:E194"/>
    <mergeCell ref="D195:E195"/>
    <mergeCell ref="D196:E196"/>
    <mergeCell ref="D197:E197"/>
    <mergeCell ref="D186:E186"/>
    <mergeCell ref="D188:E188"/>
    <mergeCell ref="D189:E189"/>
    <mergeCell ref="A203:I203"/>
    <mergeCell ref="D190:E190"/>
    <mergeCell ref="D191:E191"/>
    <mergeCell ref="D192:E192"/>
    <mergeCell ref="D193:E193"/>
    <mergeCell ref="D182:E182"/>
    <mergeCell ref="D183:E183"/>
    <mergeCell ref="D184:E184"/>
    <mergeCell ref="D185:E185"/>
    <mergeCell ref="D178:E178"/>
    <mergeCell ref="D179:E179"/>
    <mergeCell ref="D180:E180"/>
    <mergeCell ref="D181:E181"/>
    <mergeCell ref="D174:E174"/>
    <mergeCell ref="D175:E175"/>
    <mergeCell ref="D176:E176"/>
    <mergeCell ref="D177:E177"/>
    <mergeCell ref="D170:E170"/>
    <mergeCell ref="D171:E171"/>
    <mergeCell ref="D172:E172"/>
    <mergeCell ref="D173:E173"/>
    <mergeCell ref="D166:E166"/>
    <mergeCell ref="D167:E167"/>
    <mergeCell ref="D168:E168"/>
    <mergeCell ref="D169:E169"/>
    <mergeCell ref="D162:E162"/>
    <mergeCell ref="D163:E163"/>
    <mergeCell ref="D164:E164"/>
    <mergeCell ref="D165:E165"/>
    <mergeCell ref="D158:E158"/>
    <mergeCell ref="D159:E159"/>
    <mergeCell ref="D160:E160"/>
    <mergeCell ref="D161:E161"/>
    <mergeCell ref="D154:E154"/>
    <mergeCell ref="D155:E155"/>
    <mergeCell ref="D156:E156"/>
    <mergeCell ref="D157:E157"/>
    <mergeCell ref="D150:E150"/>
    <mergeCell ref="D151:E151"/>
    <mergeCell ref="D152:E152"/>
    <mergeCell ref="D153:E153"/>
    <mergeCell ref="D146:E146"/>
    <mergeCell ref="D147:E147"/>
    <mergeCell ref="D148:E148"/>
    <mergeCell ref="D149:E149"/>
    <mergeCell ref="D142:E142"/>
    <mergeCell ref="D143:E143"/>
    <mergeCell ref="D144:E144"/>
    <mergeCell ref="D145:E145"/>
    <mergeCell ref="D138:E138"/>
    <mergeCell ref="D139:E139"/>
    <mergeCell ref="D140:E140"/>
    <mergeCell ref="D141:E141"/>
    <mergeCell ref="D134:E134"/>
    <mergeCell ref="D135:E135"/>
    <mergeCell ref="D136:E136"/>
    <mergeCell ref="D137:E137"/>
    <mergeCell ref="D125:E125"/>
    <mergeCell ref="A204:F204"/>
    <mergeCell ref="D126:E126"/>
    <mergeCell ref="D127:E127"/>
    <mergeCell ref="D128:E128"/>
    <mergeCell ref="D129:E129"/>
    <mergeCell ref="D130:E130"/>
    <mergeCell ref="D131:E131"/>
    <mergeCell ref="D132:E132"/>
    <mergeCell ref="D133:E133"/>
    <mergeCell ref="D120:E120"/>
    <mergeCell ref="D121:E121"/>
    <mergeCell ref="D122:E122"/>
    <mergeCell ref="D124:E124"/>
    <mergeCell ref="D116:E116"/>
    <mergeCell ref="D117:E117"/>
    <mergeCell ref="D118:E118"/>
    <mergeCell ref="D119:E119"/>
    <mergeCell ref="D106:E106"/>
    <mergeCell ref="D107:E107"/>
    <mergeCell ref="D108:E108"/>
    <mergeCell ref="A206:I206"/>
    <mergeCell ref="D110:E110"/>
    <mergeCell ref="D111:E111"/>
    <mergeCell ref="D112:E112"/>
    <mergeCell ref="D113:E113"/>
    <mergeCell ref="D114:E114"/>
    <mergeCell ref="D115:E115"/>
    <mergeCell ref="D102:E102"/>
    <mergeCell ref="D103:E103"/>
    <mergeCell ref="D104:E104"/>
    <mergeCell ref="D105:E105"/>
    <mergeCell ref="D93:E93"/>
    <mergeCell ref="A207:I207"/>
    <mergeCell ref="D94:E94"/>
    <mergeCell ref="D95:E95"/>
    <mergeCell ref="D96:E96"/>
    <mergeCell ref="D97:E97"/>
    <mergeCell ref="D98:E98"/>
    <mergeCell ref="D99:E99"/>
    <mergeCell ref="D100:E100"/>
    <mergeCell ref="D101:E101"/>
    <mergeCell ref="D88:E88"/>
    <mergeCell ref="D89:E89"/>
    <mergeCell ref="D91:E91"/>
    <mergeCell ref="D92:E92"/>
    <mergeCell ref="D84:E84"/>
    <mergeCell ref="D85:E85"/>
    <mergeCell ref="D86:E86"/>
    <mergeCell ref="D87:E87"/>
    <mergeCell ref="D80:E80"/>
    <mergeCell ref="D81:E81"/>
    <mergeCell ref="D82:E82"/>
    <mergeCell ref="D83:E83"/>
    <mergeCell ref="D76:E76"/>
    <mergeCell ref="D77:E77"/>
    <mergeCell ref="D78:E78"/>
    <mergeCell ref="D79:E79"/>
    <mergeCell ref="D72:E72"/>
    <mergeCell ref="D73:E73"/>
    <mergeCell ref="D74:E74"/>
    <mergeCell ref="D75:E75"/>
    <mergeCell ref="D68:E68"/>
    <mergeCell ref="D69:E69"/>
    <mergeCell ref="D70:E70"/>
    <mergeCell ref="D71:E71"/>
    <mergeCell ref="A62:I62"/>
    <mergeCell ref="A205:F205"/>
    <mergeCell ref="A199:A200"/>
    <mergeCell ref="B199:B200"/>
    <mergeCell ref="C199:C200"/>
    <mergeCell ref="D63:E63"/>
    <mergeCell ref="D64:E64"/>
    <mergeCell ref="D65:E65"/>
    <mergeCell ref="D66:E66"/>
    <mergeCell ref="D67:E67"/>
    <mergeCell ref="D18:E18"/>
    <mergeCell ref="D20:E20"/>
    <mergeCell ref="D21:E21"/>
    <mergeCell ref="D22:E22"/>
    <mergeCell ref="A19:I19"/>
    <mergeCell ref="D23:E23"/>
    <mergeCell ref="D24:E24"/>
    <mergeCell ref="D25:E25"/>
    <mergeCell ref="D26:E26"/>
    <mergeCell ref="D27:E27"/>
    <mergeCell ref="D28:E28"/>
    <mergeCell ref="D50:E50"/>
    <mergeCell ref="D29:E29"/>
    <mergeCell ref="D30:E30"/>
    <mergeCell ref="D31:E31"/>
    <mergeCell ref="D32:E32"/>
    <mergeCell ref="D33:E33"/>
    <mergeCell ref="D34:E34"/>
    <mergeCell ref="D35:E35"/>
    <mergeCell ref="D36:E36"/>
    <mergeCell ref="D37:E37"/>
    <mergeCell ref="D38:E38"/>
    <mergeCell ref="D39:E39"/>
    <mergeCell ref="D43:E43"/>
    <mergeCell ref="D44:E44"/>
    <mergeCell ref="D45:E45"/>
    <mergeCell ref="D46:E46"/>
    <mergeCell ref="A9:E9"/>
    <mergeCell ref="D56:E56"/>
    <mergeCell ref="A12:G12"/>
    <mergeCell ref="A13:G13"/>
    <mergeCell ref="A14:G14"/>
    <mergeCell ref="D53:E53"/>
    <mergeCell ref="D54:E54"/>
    <mergeCell ref="D55:E55"/>
    <mergeCell ref="D48:E48"/>
    <mergeCell ref="D49:E49"/>
    <mergeCell ref="D61:E61"/>
    <mergeCell ref="A5:G5"/>
    <mergeCell ref="A1:I1"/>
    <mergeCell ref="A2:I2"/>
    <mergeCell ref="A3:I3"/>
    <mergeCell ref="A4:I4"/>
    <mergeCell ref="D57:E57"/>
    <mergeCell ref="A6:I6"/>
    <mergeCell ref="A7:I7"/>
    <mergeCell ref="A8:I8"/>
    <mergeCell ref="A15:I15"/>
    <mergeCell ref="D58:E58"/>
    <mergeCell ref="D59:E59"/>
    <mergeCell ref="D60:E60"/>
    <mergeCell ref="D51:E51"/>
    <mergeCell ref="D52:E52"/>
    <mergeCell ref="D47:E47"/>
    <mergeCell ref="D40:E40"/>
    <mergeCell ref="D41:E41"/>
    <mergeCell ref="D42:E42"/>
  </mergeCells>
  <printOptions/>
  <pageMargins left="0" right="0" top="0.7874015748031497" bottom="0.7874015748031497" header="0" footer="0.1968503937007874"/>
  <pageSetup horizontalDpi="600" verticalDpi="600" orientation="portrait" paperSize="9"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sina</dc:creator>
  <cp:keywords/>
  <dc:description/>
  <cp:lastModifiedBy>29126</cp:lastModifiedBy>
  <cp:lastPrinted>2010-10-21T04:02:23Z</cp:lastPrinted>
  <dcterms:created xsi:type="dcterms:W3CDTF">2006-10-12T07:05:02Z</dcterms:created>
  <dcterms:modified xsi:type="dcterms:W3CDTF">2010-10-21T04:02:25Z</dcterms:modified>
  <cp:category/>
  <cp:version/>
  <cp:contentType/>
  <cp:contentStatus/>
</cp:coreProperties>
</file>