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7-9季報表" sheetId="1" r:id="rId1"/>
  </sheets>
  <definedNames>
    <definedName name="_xlnm.Print_Area" localSheetId="0">'7-9季報表'!$A$1:$F$186</definedName>
    <definedName name="_xlnm.Print_Titles" localSheetId="0">'7-9季報表'!$17:$17</definedName>
  </definedNames>
  <calcPr fullCalcOnLoad="1"/>
</workbook>
</file>

<file path=xl/sharedStrings.xml><?xml version="1.0" encoding="utf-8"?>
<sst xmlns="http://schemas.openxmlformats.org/spreadsheetml/2006/main" count="345" uniqueCount="237">
  <si>
    <t>福利類別及項目</t>
  </si>
  <si>
    <t>本季執行數</t>
  </si>
  <si>
    <t>本年度預算數</t>
  </si>
  <si>
    <t>（一）兒童及少年福利</t>
  </si>
  <si>
    <t>元。</t>
  </si>
  <si>
    <r>
      <t>雲林縣政府</t>
    </r>
    <r>
      <rPr>
        <sz val="18"/>
        <rFont val="標楷體"/>
        <family val="4"/>
      </rPr>
      <t xml:space="preserve">
公益彩券盈餘分配辦理社會福利及慈善事業情形季報表
  </t>
    </r>
  </si>
  <si>
    <t>一、本年度公益彩券盈餘分配管理方式：□基金管理■收支並列□其他：   。</t>
  </si>
  <si>
    <t>五、本年度公益彩券盈餘分配預算編列情形：</t>
  </si>
  <si>
    <t>小計</t>
  </si>
  <si>
    <t>合       計</t>
  </si>
  <si>
    <t>填表說明：「福利類別及項目」，得視當季實際執行情形酌予增減或修正。</t>
  </si>
  <si>
    <t>備註</t>
  </si>
  <si>
    <t>七、本年度1月起至本季截止公益彩券盈餘分配剩餘情形：</t>
  </si>
  <si>
    <t>機關主管
簽    章：</t>
  </si>
  <si>
    <t>會計單位
主管簽章：</t>
  </si>
  <si>
    <t>業務單位
主管簽章：</t>
  </si>
  <si>
    <t>六、公益彩券盈餘分配之執行數：                          單位：新台幣元</t>
  </si>
  <si>
    <t xml:space="preserve">(b) </t>
  </si>
  <si>
    <t>（一）本年度1月起至本季截止，累計公益彩券盈餘分配待運用數(d)=(a)+(b)-(c)</t>
  </si>
  <si>
    <t>小計</t>
  </si>
  <si>
    <t xml:space="preserve">       —</t>
  </si>
  <si>
    <t>1.低收入戶各款生活補助</t>
  </si>
  <si>
    <t>1.身心障礙生活補助</t>
  </si>
  <si>
    <t>2.96年雲林縣心智障礙者社區適應照顧服務計畫</t>
  </si>
  <si>
    <t>1.95年度發展遲緩兒童早期療育日間托育及設施設備費保留案</t>
  </si>
  <si>
    <t>2.96年雲林縣政府辦理發展遲緩兒童早期療育費用補助實施計畫保留案</t>
  </si>
  <si>
    <t>3.96年發展遲緩兒融合托育推動計畫</t>
  </si>
  <si>
    <t>小計</t>
  </si>
  <si>
    <t xml:space="preserve"> </t>
  </si>
  <si>
    <t>四、本年度1月起至本季截止，累計公益彩券盈餘分配數為</t>
  </si>
  <si>
    <t xml:space="preserve">(a) </t>
  </si>
  <si>
    <t>三、截至去年度12月底止，公益彩券盈餘分配待運用數為</t>
  </si>
  <si>
    <t>6.97年度雲林縣政府發展遲緩兒童早期療育口湖地區日間托育計畫</t>
  </si>
  <si>
    <t>7.雲林縣97年度發展遲緩兒童融合托育推動計畫</t>
  </si>
  <si>
    <t>1.97年雲林縣斗六區.虎尾區.斗南區外及籍配偶輔導服務及支持網絡建立</t>
  </si>
  <si>
    <t>2.雲林縣單親家庭支持服務方案</t>
  </si>
  <si>
    <t>3.折翼天使-重新起飛-未婚媽媽家庭扶助計畫</t>
  </si>
  <si>
    <t>4.在地人ㄟ愛-單親網絡補給站年度服務宣導暨系列成長活動</t>
  </si>
  <si>
    <t>1.補助雲林縣老人會暨縣內20鄉鎮市老人會97年度辦理各項重陽敬老活動</t>
  </si>
  <si>
    <t>3.97年雲林縣公共建築物改善無障礙環境推動計畫保留案福利類別及項目</t>
  </si>
  <si>
    <t>4.96年雲之鄉日間照顧服務中心保留案</t>
  </si>
  <si>
    <t>5.雲林縣身心障礙福利大樓無障礙空間改善</t>
  </si>
  <si>
    <t>6.身心障礙者輔助器具巡迴維修計畫</t>
  </si>
  <si>
    <t>7.手語翻譯服務隊</t>
  </si>
  <si>
    <t>2.雲林縣受虐或目睹暴力兒童及少年個案處遇服務</t>
  </si>
  <si>
    <t>本年度1月起至本季截止累計執行數</t>
  </si>
  <si>
    <t xml:space="preserve">       —</t>
  </si>
  <si>
    <t xml:space="preserve">     </t>
  </si>
  <si>
    <t xml:space="preserve">       —</t>
  </si>
  <si>
    <t>（二）婦女福利</t>
  </si>
  <si>
    <t>（三）老人福利</t>
  </si>
  <si>
    <t>（四）社會救助</t>
  </si>
  <si>
    <t>（五）身心障礙者福利</t>
  </si>
  <si>
    <t>（六）其他福利</t>
  </si>
  <si>
    <t>(c)</t>
  </si>
  <si>
    <t>(d)</t>
  </si>
  <si>
    <t xml:space="preserve">   註:公彩盈餘分配款為:</t>
  </si>
  <si>
    <t>由以前年度待運用數支應250,000元</t>
  </si>
  <si>
    <t>（二）尚未執行之原因：</t>
  </si>
  <si>
    <t xml:space="preserve">中華民國 99 年1 月份至 3 月份（ 99 年度第1季） </t>
  </si>
  <si>
    <r>
      <t>（一）歲入預算原編</t>
    </r>
    <r>
      <rPr>
        <u val="single"/>
        <sz val="14"/>
        <rFont val="標楷體"/>
        <family val="4"/>
      </rPr>
      <t xml:space="preserve"> 225,961,000元</t>
    </r>
    <r>
      <rPr>
        <sz val="14"/>
        <rFont val="標楷體"/>
        <family val="4"/>
      </rPr>
      <t>，追加減</t>
    </r>
    <r>
      <rPr>
        <u val="single"/>
        <sz val="14"/>
        <rFont val="標楷體"/>
        <family val="4"/>
      </rPr>
      <t xml:space="preserve"> 0 </t>
    </r>
    <r>
      <rPr>
        <sz val="14"/>
        <rFont val="標楷體"/>
        <family val="4"/>
      </rPr>
      <t xml:space="preserve">元，合計 </t>
    </r>
    <r>
      <rPr>
        <u val="single"/>
        <sz val="14"/>
        <rFont val="標楷體"/>
        <family val="4"/>
      </rPr>
      <t xml:space="preserve"> 225,961,000</t>
    </r>
    <r>
      <rPr>
        <sz val="14"/>
        <rFont val="標楷體"/>
        <family val="4"/>
      </rPr>
      <t xml:space="preserve"> 元。</t>
    </r>
  </si>
  <si>
    <t>4.安溪96年兒童酷夏快樂營~偏遠地區弱勢家庭子女課業生活輔導活動</t>
  </si>
  <si>
    <t>5.雲林縣政府辦理發展遲緩兒童早期療育費用補助實施計畫</t>
  </si>
  <si>
    <t>運用以前年度運用1500000</t>
  </si>
  <si>
    <t>運用以前年度支應2,000,000元</t>
  </si>
  <si>
    <t xml:space="preserve">                      1月份撥入公彩23,484,380  +運彩 1,822,324 =25,306,704</t>
  </si>
  <si>
    <t xml:space="preserve">                      2月份撥入公彩19,341,737  +運彩   150,772 =19,492,509</t>
  </si>
  <si>
    <r>
      <t>（二）處理情形：</t>
    </r>
    <r>
      <rPr>
        <u val="single"/>
        <sz val="14"/>
        <rFont val="標楷體"/>
        <family val="4"/>
      </rPr>
      <t>保留預算至99年度繼續執行</t>
    </r>
    <r>
      <rPr>
        <sz val="14"/>
        <rFont val="標楷體"/>
        <family val="4"/>
      </rPr>
      <t>。</t>
    </r>
  </si>
  <si>
    <t>執行預算保留數</t>
  </si>
  <si>
    <t>執行預算保留數</t>
  </si>
  <si>
    <t>執行預算保留數</t>
  </si>
  <si>
    <t>社團法人雲林縣兒童少年福利保護協會</t>
  </si>
  <si>
    <t>社團法人雲林縣飛耀青年發展協會</t>
  </si>
  <si>
    <t>雲林縣社會福利工作協會</t>
  </si>
  <si>
    <t>社團法人雲林縣兒童福利發展協會</t>
  </si>
  <si>
    <t>雲林縣目睹暴力兒童及少年個案處遇服務</t>
  </si>
  <si>
    <t>社團法人雲林縣家庭福利保護協會</t>
  </si>
  <si>
    <t>雲林縣婦女保護會</t>
  </si>
  <si>
    <t>雲林縣新知婦女協會</t>
  </si>
  <si>
    <t>社團法人雲林縣社會關懷協會</t>
  </si>
  <si>
    <t>社團法人雲林縣社會保障協會</t>
  </si>
  <si>
    <t>社團法人雲林婦幼關懷協會</t>
  </si>
  <si>
    <t>社團法人雲林縣婦女發展協會</t>
  </si>
  <si>
    <t>雲林縣鄉土發展協會</t>
  </si>
  <si>
    <t>社團法人雲林縣家庭福利保護協會</t>
  </si>
  <si>
    <t>社團法人雲林縣兒童少年福利保護協會</t>
  </si>
  <si>
    <t>社團法人雲林縣志願服務協會</t>
  </si>
  <si>
    <t>雲林縣家園關懷協會</t>
  </si>
  <si>
    <t>社團法人雲林縣婦幼關懷協會</t>
  </si>
  <si>
    <t>雲林縣斗南鎮他里霧城鄉發展協會</t>
  </si>
  <si>
    <t>雲林縣林內鄉社區營造協會</t>
  </si>
  <si>
    <t>社團法人雲林縣聽語障福利協進會</t>
  </si>
  <si>
    <t>社團法人雲林縣物理治療師公會</t>
  </si>
  <si>
    <t>社團法人雲林縣脊髓損傷者協會</t>
  </si>
  <si>
    <t>社團法人雲林縣虎尾殘障福利協會</t>
  </si>
  <si>
    <t>社團法人雲林縣身心照護協會</t>
  </si>
  <si>
    <t>社團法人雲林縣復健青年協進會</t>
  </si>
  <si>
    <t>社團法人雲林縣視障重建福利協進會</t>
  </si>
  <si>
    <t>社團法人雲林縣身心障礙者重建協會</t>
  </si>
  <si>
    <t>社團法人雲林縣勞工福利保護協會</t>
  </si>
  <si>
    <r>
      <t>8.北港地區弱勢兒童課後輔導實施計畫</t>
    </r>
    <r>
      <rPr>
        <sz val="12"/>
        <rFont val="標楷體"/>
        <family val="4"/>
      </rPr>
      <t xml:space="preserve"> </t>
    </r>
  </si>
  <si>
    <t>9.雲林縣97年度觸法及虞犯少年安置或追蹤輔導相關工作及相關研習活動訓練費</t>
  </si>
  <si>
    <t>10.深耕早療、用愛飛翔早期療育宣導活動計畫</t>
  </si>
  <si>
    <t>11.斗六市兒童少年社區照顧輔導支持系統</t>
  </si>
  <si>
    <t>12.雲林縣高風險家庭服務網絡輔導策略研討會</t>
  </si>
  <si>
    <t>13.(98年)雲林縣政府辦理發展遲緩兒童早期療育費用
補助計畫</t>
  </si>
  <si>
    <t>14.雲林縣98年度發展遲緩兒童融合托育人員培訓計畫</t>
  </si>
  <si>
    <t>15.98年家庭風暴的潛藏危機之關懷孩童生活適應處遇計畫</t>
  </si>
  <si>
    <t>16.98年雲林縣兒少性交易
防制網路暨校園宣導活動</t>
  </si>
  <si>
    <t>17.兒童與少年網路安全宣導暨建構兒童少年網路安全教育資訊網站</t>
  </si>
  <si>
    <t>18.98年度「飛耀青春-性侵害
防治宣導」計畫</t>
  </si>
  <si>
    <t>19.98年雲林縣目睹暴力兒童及少年個案處遇服務</t>
  </si>
  <si>
    <t>20.98年雲林縣-家庭暴力、性侵害防治及性騷擾防治-社區宣導</t>
  </si>
  <si>
    <t>21.98年度「兒童及少年偏差行為防治宣導」</t>
  </si>
  <si>
    <t>22.98年度兒童保護成長營</t>
  </si>
  <si>
    <t>23.99年雲林縣政府辦理發展遲緩兒童早期療育費用補助實施計畫</t>
  </si>
  <si>
    <t>24.99年度雲林縣政府發展遲緩兒童早期療育沿海日間托育中心設施設備及勞務委託計畫</t>
  </si>
  <si>
    <t>25.雲林縣99年度發展遲緩兒童融合托育推動計畫</t>
  </si>
  <si>
    <t>26.親親我的寶貝-親職教育系列活動</t>
  </si>
  <si>
    <t>27.99年「歡聚時刻」雲林縣弱勢兒童冬令營</t>
  </si>
  <si>
    <t>28.暑假青春飛要學習成長營</t>
  </si>
  <si>
    <t>29.雲林縣單親家庭兒童人際成長營</t>
  </si>
  <si>
    <t>30.99年度捏出希望的未來暨兒童及少年權益宣導</t>
  </si>
  <si>
    <t>31.99年冬令營-歷史文化傳承尋根之旅</t>
  </si>
  <si>
    <t>32.99年冬令營-動植物生態體驗營之旅</t>
  </si>
  <si>
    <t>33.雲林縣兒童人身安全巡迴宣導活動</t>
  </si>
  <si>
    <t>34.雲林縣目睹暴力兒童及少年個案處遇服務</t>
  </si>
  <si>
    <t>35.水漾青春-校園性交易防治宣導</t>
  </si>
  <si>
    <t>36.99年珍愛自我-校園性交易防制宣導</t>
  </si>
  <si>
    <t>37.99年雲林縣弱勢兒少認輔志工培訓</t>
  </si>
  <si>
    <t>5.98年度雲林縣(虎尾區)外籍配偶輔導服務及支持網絡建立</t>
  </si>
  <si>
    <t>6.關懷男性單親家庭個案管
理服務方案</t>
  </si>
  <si>
    <t>7.「攜手閱讀、伴我成長」98年度雲林縣-斗六區越南籍外籍配偶親子學習成長團體</t>
  </si>
  <si>
    <t>8.98年雲林縣北港區單親家庭服務網絡工作站</t>
  </si>
  <si>
    <t>9.雲林縣婦幼福利活動計畫</t>
  </si>
  <si>
    <t>10.99年雲林縣外籍配偶家庭社區關懷服務工作及資源連結</t>
  </si>
  <si>
    <t>11.99年「單親旅行-用愛畫圓」單親家庭資源服務網站</t>
  </si>
  <si>
    <t>12.雲林縣99年度婦女節慶祝大會暨表揚『優質婦女』活動</t>
  </si>
  <si>
    <t>13.99年雲林縣北區單親外籍配偶家庭個案管理服務方案</t>
  </si>
  <si>
    <t>14.99年新移民生活亮起來之社區化、社團化與文化交流</t>
  </si>
  <si>
    <t>15.99年折翼天使-重使起飛</t>
  </si>
  <si>
    <t>16.99年袋鼠與企鵝的家-雲林縣單親家庭網絡補給站-轉角遇到愛，寶貝我的家</t>
  </si>
  <si>
    <t>17.99年雲林縣北港區單親家庭服務網絡工作站</t>
  </si>
  <si>
    <t>18.99年守護天使－校園性侵害防治宣導計畫</t>
  </si>
  <si>
    <t>19.99年「大野狼，我不是你的小紅帽」性侵害防治宣導計畫</t>
  </si>
  <si>
    <t>20.雲林縣99年度『拒絕桃色危機』性騷擾防治研習</t>
  </si>
  <si>
    <t>2.雲林縣97年度身心障礙居家生活照顧網-中低收入個案失能評計畫</t>
  </si>
  <si>
    <t>3.補助縣內20鄉鎮市老人文康活動中心97年度管理維護費及活動發展經費</t>
  </si>
  <si>
    <t>4.建置雲林縣居家服務遠距照顧服務計畫</t>
  </si>
  <si>
    <t>5.雲林縣97年度日間照顧服務計劃書</t>
  </si>
  <si>
    <t>6.補助雲林縣老人會暨縣內20鄉鎮市老人會98年度辦理各項重陽敬老活動</t>
  </si>
  <si>
    <t>7.98年春季縣長盃全縣槌
球錦標賽</t>
  </si>
  <si>
    <t>8.雲林縣98年度日間照顧服務擴充計畫</t>
  </si>
  <si>
    <t>9.98年度九月九-幸福久又久敬老康樂活動</t>
  </si>
  <si>
    <t>10.補助辦理老人福利98年度長青學苑講師鐘點費</t>
  </si>
  <si>
    <t>11.老人福利暨志願服務推展計畫</t>
  </si>
  <si>
    <t>12.補助雲林縣縣內20鄉鎮市老人會99年度辦理各項重陽敬老活動</t>
  </si>
  <si>
    <t>13.雲林縣99年春季縣長盃全國槌球錦標賽</t>
  </si>
  <si>
    <t>14.99年嘉年華會喜重陽</t>
  </si>
  <si>
    <t>3.98年雲林縣北區外籍配偶家庭關懷服務及資源連結</t>
  </si>
  <si>
    <t>4.98年雲林縣(北港區)外籍配偶家庭關懷服務及資源連結</t>
  </si>
  <si>
    <t>5.99年雲林縣優秀社工選拔暨表揚活動</t>
  </si>
  <si>
    <t>6.雲林縣99年度失業者家庭暨其子女支持服務方案</t>
  </si>
  <si>
    <t>7.99年雲林縣工傷致殘者家庭支持性服務方案</t>
  </si>
  <si>
    <t>8.99年度雲林縣公益彩券盈餘分配款補助案件紀錄片拍攝計畫</t>
  </si>
  <si>
    <t>2.辦理98年度以工代賑實施計畫</t>
  </si>
  <si>
    <t>3.98年度雲林縣政府社會處社會救助福利專車計畫</t>
  </si>
  <si>
    <t>4.舉辦2009年「長青盃」全縣聯合趣味競賽活動</t>
  </si>
  <si>
    <t>5.辦理98年度「校園性交
易防治宣導」計畫</t>
  </si>
  <si>
    <t>6.社區及人民團體推展服務計畫</t>
  </si>
  <si>
    <t>7.雲林縣政府99年度辦理「雲林心故鄉-社區經營」委託方案實施計畫</t>
  </si>
  <si>
    <t>8.雲林縣政府99年度辦理低收入戶以工代賑實施計畫</t>
  </si>
  <si>
    <t>9.99年度低收入戶邊緣戶訪視處遇計畫</t>
  </si>
  <si>
    <t>10.99年度他里霧驛~風華再現-歲末點燈</t>
  </si>
  <si>
    <t xml:space="preserve">11.2009社區手牽手、福利向前走及幸福社區博覽會
</t>
  </si>
  <si>
    <t>10.其他待審議之申請補助案件</t>
  </si>
  <si>
    <t>9.98年度雲林縣彩券經銷商跨縣市交流座談會計畫書</t>
  </si>
  <si>
    <t>1.公益彩券盈餘分配款專戶管理費</t>
  </si>
  <si>
    <t>由以前年度待運用數支應306,100元</t>
  </si>
  <si>
    <t>16.57%   (01-03月)</t>
  </si>
  <si>
    <t>18.18%   (01-03月)</t>
  </si>
  <si>
    <t xml:space="preserve">                      3月份撥入公彩29,950,714  +運彩   144,749 =30,095,463</t>
  </si>
  <si>
    <t>二、本年度第一季，彩券盈餘分配數為74,894,676 元。</t>
  </si>
  <si>
    <t xml:space="preserve">      2.部分98年補助案申請保留於99年度繼續執行。</t>
  </si>
  <si>
    <t>承辦人員簽章：
聯絡電話：05-5340459
填表日期：99.4</t>
  </si>
  <si>
    <r>
      <t>（二）歲出預算原編</t>
    </r>
    <r>
      <rPr>
        <u val="single"/>
        <sz val="14"/>
        <rFont val="標楷體"/>
        <family val="4"/>
      </rPr>
      <t xml:space="preserve"> 225,961,000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225,961,000</t>
    </r>
    <r>
      <rPr>
        <sz val="14"/>
        <rFont val="標楷體"/>
        <family val="4"/>
      </rPr>
      <t>元。</t>
    </r>
  </si>
  <si>
    <t>由以前年度待運用數支應2,000,000元</t>
  </si>
  <si>
    <t>8.97年度雲林縣身心障礙者水中體適能運動計畫</t>
  </si>
  <si>
    <t>9.97年度雲林縣身心障礙者馬術訓練計畫</t>
  </si>
  <si>
    <t>10.數位學習計畫-提升聽障者及家長資訊能力實施計畫書</t>
  </si>
  <si>
    <t>11.聾劇團表演訓練暨巡迴演出輔導計畫</t>
  </si>
  <si>
    <t>12.補助辦理97年度全國脊髓損傷者保齡球賽經費</t>
  </si>
  <si>
    <t>13.有關97年度「跨越障礙-行走無礙」實施經費不足乙案</t>
  </si>
  <si>
    <t>14.雲林縣提昇復康巴士服務能量營運計畫</t>
  </si>
  <si>
    <t>15.雲林縣身心障礙者西螺、虎尾、北港社區日間服務計畫</t>
  </si>
  <si>
    <t>16.雲林縣身心障礙者社區適應服務計畫</t>
  </si>
  <si>
    <t>17.鼓躍人生,舞獅圓夢-98年身心障礙者舞獅團培訓計畫</t>
  </si>
  <si>
    <t>18.雲林縣98年度身心障礙者輔助器具巡迴維修計畫</t>
  </si>
  <si>
    <t>19.手工藝品創作訓練班</t>
  </si>
  <si>
    <t>20.98年跨越障礙-行走無礙計畫</t>
  </si>
  <si>
    <t>21.雲林縣政府身心障礙者復康巴士調度中心計畫</t>
  </si>
  <si>
    <t>22.雲林縣政府98年度身心障礙者社區日間服務計畫</t>
  </si>
  <si>
    <t>23.98年度財政部公益彩券回饋金(公益彩券你和我.社會福利大步走)經費不足乙案</t>
  </si>
  <si>
    <t>24.98年輪椅國標舞培訓計畫</t>
  </si>
  <si>
    <t>25.98年裁桑養蠶生態解說暨蠶絲被製作計畫</t>
  </si>
  <si>
    <t>26.98年手語翻譯受理窗口</t>
  </si>
  <si>
    <t>27.社區適應照顧服務計畫
(分6區.每區45萬元試辦半年)</t>
  </si>
  <si>
    <t>28.98年度雲林縣身心障礙者社區適應服務計畫後續擴充服務經費</t>
  </si>
  <si>
    <t>29.98年度雲林縣身心障礙者社區日間服務計畫</t>
  </si>
  <si>
    <t>30.98年「社福、農產、彩券情－攜手向前行」宣導說明會</t>
  </si>
  <si>
    <t>31.98年尋找心智障礙者的
希望與幸福</t>
  </si>
  <si>
    <t>32.長期照顧輔具服務專業人力需求計畫</t>
  </si>
  <si>
    <t>33.身心障礙福利推展計畫</t>
  </si>
  <si>
    <t>34.99年度雲林縣身心障礙者購屋貸款利息補助</t>
  </si>
  <si>
    <t>35.99年雲林縣政府身心障礙者復康巴士調度中心</t>
  </si>
  <si>
    <t>36.雲林縣99年度身心障礙者社區適應服務計畫</t>
  </si>
  <si>
    <t>37.雲林縣99年度第一區、二區身心障礙者社區日間服務計畫</t>
  </si>
  <si>
    <t>38.雲林縣政府99年度優先採購網路平台實務操作說明會</t>
  </si>
  <si>
    <t>39.雲林縣政府印製防偽身心障礙者停車證及印製免費乘車防偽貼紙計畫</t>
  </si>
  <si>
    <t>40.99年度財政部公益彩券回饋金「投注希望分享愛、推動公益我同在」</t>
  </si>
  <si>
    <t>41.99年手語翻譯服務窗口</t>
  </si>
  <si>
    <t>42.99年長期照顧輔具服務專業人力需求計畫</t>
  </si>
  <si>
    <t>43.99年養蠶生態解說暨蠶絲相關製品製作計畫</t>
  </si>
  <si>
    <t>44.99年脊髓損傷者「生活自理重建中心」設備增加調整計畫</t>
  </si>
  <si>
    <t>45.2010年身心障礙兒少水中體適能運動實施計畫</t>
  </si>
  <si>
    <t>46.99年雲林縣「公益盃」全國身心障礙槌球錦標賽暨公益彩券盈餘分配款運用宣導實施計畫</t>
  </si>
  <si>
    <t>47.社區身心障礙者陶藝技藝研習計畫</t>
  </si>
  <si>
    <t>48.雲林縣身心障礙者電腦進階課程研習計畫</t>
  </si>
  <si>
    <t>49.輪轉夢想、舞動人生~99年國標輪椅舞隊訓練暨成果發表會活動計畫</t>
  </si>
  <si>
    <t>50.99年度雲林縣視力協助員培訓及服務計畫</t>
  </si>
  <si>
    <t>51.99年提升聽障生創新育成計畫</t>
  </si>
  <si>
    <t>52.99年尋找重生的幸福與希望-與「希望農場」一同預約幸福</t>
  </si>
  <si>
    <t>53.雲林縣九十九年度身心障礙者輔助器具巡迴維修計畫</t>
  </si>
  <si>
    <t>由以前年度待運用數支應1,000,000元</t>
  </si>
  <si>
    <t>社團法人雲林縣聲暉協進會
(以前年度待運用數支用492,400)</t>
  </si>
  <si>
    <t xml:space="preserve">      1.99年度補助案件多屬年度計畫，正在執行中。</t>
  </si>
  <si>
    <t xml:space="preserve">      3.99年兒少、婦女福利類別補助案經98年第4次委員會審議通過，多屬99年執行之年度型計畫，待
        計畫執行完成才辦理核銷事宜。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</si>
</sst>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s>
  <fonts count="19">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0"/>
      <name val="標楷體"/>
      <family val="4"/>
    </font>
    <font>
      <sz val="10"/>
      <name val="新細明體"/>
      <family val="1"/>
    </font>
    <font>
      <sz val="11"/>
      <color indexed="8"/>
      <name val="標楷體"/>
      <family val="4"/>
    </font>
    <font>
      <sz val="14"/>
      <color indexed="8"/>
      <name val="標楷體"/>
      <family val="4"/>
    </font>
    <font>
      <sz val="10"/>
      <color indexed="8"/>
      <name val="標楷體"/>
      <family val="4"/>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155">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8"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3" fontId="8" fillId="0" borderId="0" xfId="0" applyNumberFormat="1"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2" fillId="0" borderId="3"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9" fillId="0" borderId="0" xfId="0" applyNumberFormat="1" applyFont="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1" fillId="0" borderId="2" xfId="0" applyFont="1" applyBorder="1" applyAlignment="1">
      <alignment vertical="center" wrapText="1"/>
    </xf>
    <xf numFmtId="0" fontId="11" fillId="0" borderId="2" xfId="19" applyNumberFormat="1" applyFont="1" applyBorder="1" applyAlignment="1">
      <alignment vertical="center" wrapText="1"/>
    </xf>
    <xf numFmtId="0" fontId="11" fillId="0" borderId="4" xfId="0" applyFont="1" applyBorder="1" applyAlignment="1">
      <alignment vertical="center" wrapText="1"/>
    </xf>
    <xf numFmtId="0" fontId="9" fillId="0" borderId="5" xfId="0" applyFont="1" applyBorder="1" applyAlignment="1">
      <alignment vertical="center" wrapText="1"/>
    </xf>
    <xf numFmtId="3" fontId="6" fillId="0" borderId="0" xfId="0" applyNumberFormat="1" applyFont="1" applyAlignment="1">
      <alignment vertical="center"/>
    </xf>
    <xf numFmtId="0" fontId="2" fillId="0" borderId="0" xfId="0" applyFont="1" applyBorder="1" applyAlignment="1">
      <alignment vertical="center"/>
    </xf>
    <xf numFmtId="0" fontId="0" fillId="0" borderId="0" xfId="0" applyAlignment="1">
      <alignment vertical="center" wrapText="1"/>
    </xf>
    <xf numFmtId="180" fontId="2" fillId="0" borderId="2" xfId="0" applyNumberFormat="1" applyFont="1" applyBorder="1" applyAlignment="1">
      <alignment horizontal="right" vertical="center"/>
    </xf>
    <xf numFmtId="180" fontId="2" fillId="0" borderId="4"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Border="1" applyAlignment="1">
      <alignment/>
    </xf>
    <xf numFmtId="180" fontId="2" fillId="0" borderId="0" xfId="0" applyNumberFormat="1" applyFont="1" applyBorder="1" applyAlignment="1">
      <alignment horizontal="right" vertical="center"/>
    </xf>
    <xf numFmtId="0" fontId="2" fillId="0" borderId="0" xfId="0" applyFont="1" applyBorder="1" applyAlignment="1">
      <alignment vertical="center" wrapText="1"/>
    </xf>
    <xf numFmtId="3" fontId="2" fillId="0" borderId="0" xfId="0" applyNumberFormat="1" applyFont="1" applyBorder="1" applyAlignment="1">
      <alignment horizontal="right"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horizontal="center"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0" xfId="0" applyFont="1" applyAlignment="1">
      <alignment/>
    </xf>
    <xf numFmtId="0" fontId="15" fillId="0" borderId="0" xfId="0" applyFont="1" applyAlignment="1">
      <alignment vertical="center" wrapText="1"/>
    </xf>
    <xf numFmtId="0" fontId="11" fillId="0" borderId="8" xfId="0" applyFont="1" applyBorder="1" applyAlignment="1">
      <alignment horizontal="center" vertical="center" wrapText="1"/>
    </xf>
    <xf numFmtId="0" fontId="2" fillId="0" borderId="3" xfId="0" applyFont="1" applyBorder="1" applyAlignment="1">
      <alignment vertical="center"/>
    </xf>
    <xf numFmtId="3"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3" fontId="2" fillId="0" borderId="1" xfId="0" applyNumberFormat="1" applyFont="1" applyBorder="1" applyAlignment="1">
      <alignment horizontal="right" vertical="center"/>
    </xf>
    <xf numFmtId="0" fontId="8" fillId="0" borderId="5" xfId="0" applyFont="1" applyBorder="1" applyAlignment="1">
      <alignment vertical="center"/>
    </xf>
    <xf numFmtId="0" fontId="8" fillId="0" borderId="5" xfId="0" applyFont="1" applyBorder="1" applyAlignment="1">
      <alignment vertical="center" wrapText="1"/>
    </xf>
    <xf numFmtId="184" fontId="2" fillId="0" borderId="2" xfId="15" applyNumberFormat="1" applyFont="1" applyBorder="1" applyAlignment="1">
      <alignment horizontal="right" vertical="center"/>
    </xf>
    <xf numFmtId="180" fontId="2" fillId="0" borderId="1" xfId="0" applyNumberFormat="1" applyFont="1" applyBorder="1" applyAlignment="1">
      <alignment horizontal="right" vertical="center"/>
    </xf>
    <xf numFmtId="0" fontId="11" fillId="0" borderId="2" xfId="0" applyFont="1" applyBorder="1" applyAlignment="1">
      <alignment horizontal="center" vertical="center" wrapText="1"/>
    </xf>
    <xf numFmtId="0" fontId="14" fillId="0" borderId="3" xfId="0" applyFont="1" applyBorder="1" applyAlignment="1">
      <alignment vertical="center" wrapText="1"/>
    </xf>
    <xf numFmtId="0" fontId="11" fillId="0" borderId="5" xfId="0" applyFont="1" applyBorder="1" applyAlignment="1">
      <alignment vertical="center" wrapText="1"/>
    </xf>
    <xf numFmtId="180" fontId="14" fillId="0" borderId="1" xfId="0" applyNumberFormat="1" applyFont="1" applyBorder="1" applyAlignment="1">
      <alignment vertical="center" wrapText="1"/>
    </xf>
    <xf numFmtId="180" fontId="14" fillId="0" borderId="9"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0" fillId="0" borderId="2"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shrinkToFit="1"/>
    </xf>
    <xf numFmtId="0" fontId="6" fillId="0" borderId="2" xfId="0" applyFont="1" applyBorder="1" applyAlignment="1">
      <alignment vertical="center"/>
    </xf>
    <xf numFmtId="0" fontId="16" fillId="0" borderId="1" xfId="0" applyFont="1" applyBorder="1" applyAlignment="1">
      <alignment vertical="center" wrapText="1"/>
    </xf>
    <xf numFmtId="0" fontId="11" fillId="0" borderId="8" xfId="0" applyFont="1" applyBorder="1" applyAlignment="1">
      <alignment vertical="center" wrapText="1"/>
    </xf>
    <xf numFmtId="184" fontId="6" fillId="0" borderId="0" xfId="15" applyNumberFormat="1" applyFont="1" applyBorder="1" applyAlignment="1">
      <alignment vertical="center"/>
    </xf>
    <xf numFmtId="184" fontId="2" fillId="0" borderId="3" xfId="15" applyNumberFormat="1" applyFont="1" applyBorder="1" applyAlignment="1">
      <alignment horizontal="right" vertical="center"/>
    </xf>
    <xf numFmtId="184" fontId="2" fillId="0" borderId="9" xfId="15" applyNumberFormat="1" applyFont="1" applyBorder="1" applyAlignment="1">
      <alignment horizontal="right" vertical="center"/>
    </xf>
    <xf numFmtId="184" fontId="2" fillId="0" borderId="1" xfId="15" applyNumberFormat="1" applyFont="1" applyBorder="1" applyAlignment="1">
      <alignment horizontal="right" vertical="center"/>
    </xf>
    <xf numFmtId="184" fontId="2" fillId="0" borderId="10" xfId="15" applyNumberFormat="1" applyFont="1" applyBorder="1" applyAlignment="1">
      <alignment horizontal="right" vertical="center"/>
    </xf>
    <xf numFmtId="184" fontId="2" fillId="0" borderId="5" xfId="15" applyNumberFormat="1" applyFont="1" applyBorder="1" applyAlignment="1">
      <alignment horizontal="right" vertical="center"/>
    </xf>
    <xf numFmtId="184" fontId="2" fillId="0" borderId="4" xfId="15" applyNumberFormat="1" applyFont="1" applyBorder="1" applyAlignment="1">
      <alignment horizontal="right" vertical="center"/>
    </xf>
    <xf numFmtId="184" fontId="2" fillId="0" borderId="0" xfId="15" applyNumberFormat="1" applyFont="1" applyBorder="1" applyAlignment="1">
      <alignment horizontal="right" vertical="center"/>
    </xf>
    <xf numFmtId="184" fontId="2" fillId="0" borderId="11" xfId="15" applyNumberFormat="1" applyFont="1" applyBorder="1" applyAlignment="1">
      <alignment horizontal="right" vertical="center"/>
    </xf>
    <xf numFmtId="184" fontId="2" fillId="0" borderId="0" xfId="15" applyNumberFormat="1" applyFont="1" applyAlignment="1">
      <alignment vertical="center"/>
    </xf>
    <xf numFmtId="184" fontId="2" fillId="0" borderId="0" xfId="15" applyNumberFormat="1" applyFont="1" applyAlignment="1">
      <alignment vertical="center" wrapText="1"/>
    </xf>
    <xf numFmtId="184" fontId="2" fillId="0" borderId="0" xfId="15" applyNumberFormat="1" applyFont="1" applyAlignment="1">
      <alignment/>
    </xf>
    <xf numFmtId="184" fontId="0" fillId="0" borderId="0" xfId="15" applyNumberFormat="1" applyAlignment="1">
      <alignment vertical="center" wrapText="1"/>
    </xf>
    <xf numFmtId="0" fontId="8" fillId="0" borderId="2" xfId="0" applyFont="1" applyBorder="1" applyAlignment="1">
      <alignment vertical="center" wrapText="1"/>
    </xf>
    <xf numFmtId="0" fontId="11" fillId="0" borderId="3" xfId="0" applyFont="1" applyBorder="1" applyAlignment="1">
      <alignment horizontal="right" vertical="center" wrapText="1"/>
    </xf>
    <xf numFmtId="0" fontId="16" fillId="0" borderId="2" xfId="0" applyFont="1" applyBorder="1" applyAlignment="1">
      <alignment vertical="center" wrapText="1"/>
    </xf>
    <xf numFmtId="180" fontId="11" fillId="0" borderId="1" xfId="0" applyNumberFormat="1" applyFont="1" applyBorder="1" applyAlignment="1">
      <alignment vertical="center" wrapText="1"/>
    </xf>
    <xf numFmtId="0" fontId="6" fillId="0" borderId="6" xfId="0" applyFont="1" applyBorder="1" applyAlignment="1">
      <alignment vertical="center" wrapText="1"/>
    </xf>
    <xf numFmtId="0" fontId="2" fillId="0" borderId="2" xfId="0" applyFont="1" applyBorder="1" applyAlignment="1">
      <alignment horizontal="right" vertical="center"/>
    </xf>
    <xf numFmtId="0" fontId="11" fillId="0" borderId="3" xfId="0" applyFont="1" applyBorder="1" applyAlignment="1">
      <alignment vertical="center" wrapText="1"/>
    </xf>
    <xf numFmtId="0" fontId="14" fillId="0" borderId="1" xfId="0" applyFont="1" applyBorder="1" applyAlignment="1">
      <alignment vertical="center" wrapText="1"/>
    </xf>
    <xf numFmtId="180" fontId="2" fillId="0" borderId="8" xfId="0" applyNumberFormat="1"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xf>
    <xf numFmtId="180" fontId="2" fillId="0" borderId="6" xfId="0" applyNumberFormat="1" applyFont="1" applyBorder="1" applyAlignment="1">
      <alignment horizontal="right" vertical="center"/>
    </xf>
    <xf numFmtId="180" fontId="2" fillId="0" borderId="8" xfId="0" applyNumberFormat="1" applyFont="1" applyBorder="1" applyAlignment="1">
      <alignment horizontal="right" vertical="center"/>
    </xf>
    <xf numFmtId="180" fontId="8" fillId="0" borderId="12" xfId="0" applyNumberFormat="1" applyFont="1" applyBorder="1" applyAlignment="1">
      <alignment horizontal="right" vertical="center"/>
    </xf>
    <xf numFmtId="3" fontId="17" fillId="0" borderId="2" xfId="0" applyNumberFormat="1" applyFont="1" applyBorder="1" applyAlignment="1">
      <alignment horizontal="right" vertical="center"/>
    </xf>
    <xf numFmtId="184" fontId="17" fillId="0" borderId="4" xfId="15" applyNumberFormat="1" applyFont="1" applyBorder="1" applyAlignment="1">
      <alignment horizontal="right" vertical="center"/>
    </xf>
    <xf numFmtId="0" fontId="18" fillId="0" borderId="2" xfId="19" applyNumberFormat="1" applyFont="1" applyBorder="1" applyAlignment="1">
      <alignment vertical="center" wrapText="1"/>
    </xf>
    <xf numFmtId="0" fontId="10" fillId="0" borderId="0" xfId="0" applyFont="1" applyAlignment="1">
      <alignment vertical="center"/>
    </xf>
    <xf numFmtId="0" fontId="10" fillId="0" borderId="0" xfId="0" applyFont="1" applyAlignment="1">
      <alignment/>
    </xf>
    <xf numFmtId="0" fontId="18" fillId="0" borderId="2" xfId="0" applyFont="1" applyBorder="1" applyAlignment="1">
      <alignment vertical="center" wrapText="1"/>
    </xf>
    <xf numFmtId="180" fontId="8" fillId="0" borderId="3" xfId="0" applyNumberFormat="1" applyFont="1" applyBorder="1" applyAlignment="1">
      <alignment horizontal="right" vertical="center"/>
    </xf>
    <xf numFmtId="184" fontId="8" fillId="0" borderId="1" xfId="15" applyNumberFormat="1" applyFont="1" applyBorder="1" applyAlignment="1">
      <alignment horizontal="right" vertical="center"/>
    </xf>
    <xf numFmtId="3" fontId="8" fillId="0" borderId="3" xfId="0" applyNumberFormat="1" applyFont="1" applyBorder="1" applyAlignment="1">
      <alignment horizontal="right" vertical="center"/>
    </xf>
    <xf numFmtId="184" fontId="8" fillId="0" borderId="3" xfId="15" applyNumberFormat="1" applyFont="1" applyBorder="1" applyAlignment="1">
      <alignment horizontal="right" vertical="center"/>
    </xf>
    <xf numFmtId="3" fontId="17" fillId="0" borderId="4" xfId="0" applyNumberFormat="1" applyFont="1" applyBorder="1" applyAlignment="1">
      <alignment horizontal="right" vertical="center"/>
    </xf>
    <xf numFmtId="184" fontId="17" fillId="0" borderId="2" xfId="15" applyNumberFormat="1" applyFont="1" applyBorder="1" applyAlignment="1">
      <alignment horizontal="right" vertical="center"/>
    </xf>
    <xf numFmtId="180" fontId="8" fillId="0" borderId="1" xfId="0" applyNumberFormat="1" applyFont="1" applyBorder="1" applyAlignment="1">
      <alignment horizontal="right" vertical="center"/>
    </xf>
    <xf numFmtId="184" fontId="8" fillId="0" borderId="12" xfId="15" applyNumberFormat="1" applyFont="1" applyBorder="1" applyAlignment="1">
      <alignment horizontal="right" vertical="center"/>
    </xf>
    <xf numFmtId="0" fontId="4" fillId="0" borderId="0" xfId="0" applyFont="1" applyAlignment="1">
      <alignment horizontal="center" vertical="center"/>
    </xf>
    <xf numFmtId="184" fontId="8" fillId="0" borderId="8" xfId="15" applyNumberFormat="1" applyFont="1" applyBorder="1" applyAlignment="1">
      <alignment horizontal="right" vertical="center"/>
    </xf>
    <xf numFmtId="180"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18" fillId="0" borderId="4" xfId="0" applyFont="1" applyBorder="1" applyAlignment="1">
      <alignment vertical="center" wrapText="1"/>
    </xf>
    <xf numFmtId="180" fontId="2" fillId="0" borderId="10" xfId="0" applyNumberFormat="1" applyFont="1" applyBorder="1" applyAlignment="1">
      <alignment horizontal="right" vertical="center"/>
    </xf>
    <xf numFmtId="180" fontId="2" fillId="0" borderId="4" xfId="0" applyNumberFormat="1" applyFont="1" applyBorder="1" applyAlignment="1">
      <alignment horizontal="right" vertical="center"/>
    </xf>
    <xf numFmtId="180" fontId="17" fillId="0" borderId="10" xfId="0" applyNumberFormat="1" applyFont="1" applyBorder="1" applyAlignment="1">
      <alignment horizontal="right" vertical="center"/>
    </xf>
    <xf numFmtId="180" fontId="17" fillId="0" borderId="4" xfId="0" applyNumberFormat="1" applyFont="1" applyBorder="1" applyAlignment="1">
      <alignment horizontal="right" vertical="center"/>
    </xf>
    <xf numFmtId="180" fontId="2" fillId="0" borderId="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0" xfId="0" applyFont="1" applyAlignment="1">
      <alignment vertical="center" wrapText="1"/>
    </xf>
    <xf numFmtId="0" fontId="6" fillId="0" borderId="0" xfId="0" applyFont="1" applyAlignment="1">
      <alignment vertical="center"/>
    </xf>
    <xf numFmtId="0" fontId="2" fillId="0" borderId="13" xfId="0" applyFont="1" applyBorder="1" applyAlignment="1">
      <alignment horizontal="right" vertical="center"/>
    </xf>
    <xf numFmtId="0" fontId="2" fillId="0" borderId="9" xfId="0" applyFont="1" applyBorder="1" applyAlignment="1">
      <alignment horizontal="right" vertical="center"/>
    </xf>
    <xf numFmtId="0" fontId="2" fillId="0" borderId="0" xfId="0" applyFont="1" applyBorder="1" applyAlignment="1">
      <alignment vertical="center"/>
    </xf>
    <xf numFmtId="0" fontId="0" fillId="0" borderId="0" xfId="0" applyAlignment="1">
      <alignment vertical="center"/>
    </xf>
    <xf numFmtId="3" fontId="8" fillId="0" borderId="12" xfId="0" applyNumberFormat="1" applyFont="1" applyBorder="1" applyAlignment="1">
      <alignment horizontal="right" vertical="center" wrapText="1"/>
    </xf>
    <xf numFmtId="0" fontId="8" fillId="0" borderId="14" xfId="0" applyFont="1" applyBorder="1" applyAlignment="1">
      <alignment horizontal="right" vertical="center" wrapText="1"/>
    </xf>
    <xf numFmtId="0" fontId="8" fillId="0" borderId="3" xfId="0" applyFont="1" applyBorder="1" applyAlignment="1">
      <alignment horizontal="center" vertical="center" wrapText="1"/>
    </xf>
    <xf numFmtId="180" fontId="8" fillId="0" borderId="1" xfId="0" applyNumberFormat="1" applyFont="1" applyBorder="1" applyAlignment="1">
      <alignment horizontal="right" vertical="center"/>
    </xf>
    <xf numFmtId="180" fontId="8" fillId="0" borderId="3" xfId="0" applyNumberFormat="1" applyFont="1" applyBorder="1" applyAlignment="1">
      <alignment horizontal="right" vertical="center"/>
    </xf>
    <xf numFmtId="184" fontId="8" fillId="0" borderId="3" xfId="15" applyNumberFormat="1" applyFont="1" applyBorder="1" applyAlignment="1">
      <alignment horizontal="right" vertical="center"/>
    </xf>
    <xf numFmtId="180" fontId="8" fillId="0" borderId="10" xfId="0" applyNumberFormat="1" applyFont="1" applyBorder="1" applyAlignment="1">
      <alignment horizontal="right" vertical="center"/>
    </xf>
    <xf numFmtId="180" fontId="8" fillId="0" borderId="4" xfId="0" applyNumberFormat="1" applyFont="1" applyBorder="1" applyAlignment="1">
      <alignment horizontal="right" vertical="center"/>
    </xf>
    <xf numFmtId="0" fontId="7" fillId="0" borderId="0" xfId="0" applyFont="1" applyAlignment="1">
      <alignment vertical="center"/>
    </xf>
    <xf numFmtId="0" fontId="2" fillId="0" borderId="0" xfId="0" applyFont="1" applyAlignment="1">
      <alignment vertical="center"/>
    </xf>
    <xf numFmtId="0" fontId="6" fillId="0" borderId="12" xfId="0" applyFont="1" applyBorder="1" applyAlignment="1">
      <alignment horizontal="right" vertical="center" wrapText="1"/>
    </xf>
    <xf numFmtId="0" fontId="6" fillId="0" borderId="15" xfId="0" applyFont="1" applyBorder="1" applyAlignment="1">
      <alignment horizontal="right" vertical="center"/>
    </xf>
    <xf numFmtId="0" fontId="5" fillId="0" borderId="0" xfId="0" applyFont="1" applyAlignment="1">
      <alignment horizontal="center" vertical="center" wrapText="1"/>
    </xf>
    <xf numFmtId="0" fontId="8" fillId="0" borderId="15" xfId="0" applyFont="1" applyBorder="1" applyAlignment="1">
      <alignment horizontal="right" vertical="center"/>
    </xf>
    <xf numFmtId="0" fontId="0" fillId="0" borderId="0" xfId="0" applyBorder="1" applyAlignment="1">
      <alignment vertical="center"/>
    </xf>
    <xf numFmtId="3" fontId="8" fillId="0" borderId="12" xfId="0" applyNumberFormat="1" applyFont="1" applyBorder="1" applyAlignment="1">
      <alignment horizontal="right" vertical="center"/>
    </xf>
    <xf numFmtId="3" fontId="8" fillId="0" borderId="15" xfId="0" applyNumberFormat="1" applyFont="1" applyBorder="1" applyAlignment="1">
      <alignment horizontal="right" vertical="center"/>
    </xf>
    <xf numFmtId="180" fontId="2" fillId="0" borderId="13" xfId="0" applyNumberFormat="1" applyFont="1" applyBorder="1" applyAlignment="1">
      <alignment horizontal="right" vertical="center"/>
    </xf>
    <xf numFmtId="180" fontId="2" fillId="0" borderId="9" xfId="0" applyNumberFormat="1" applyFont="1" applyBorder="1" applyAlignment="1">
      <alignment horizontal="right" vertical="center"/>
    </xf>
    <xf numFmtId="0" fontId="8" fillId="0" borderId="14" xfId="0" applyFont="1" applyBorder="1" applyAlignment="1">
      <alignment horizontal="right" vertical="center"/>
    </xf>
    <xf numFmtId="180" fontId="8" fillId="0" borderId="15" xfId="0" applyNumberFormat="1" applyFont="1" applyBorder="1" applyAlignment="1">
      <alignment horizontal="right" vertical="center"/>
    </xf>
    <xf numFmtId="0" fontId="6" fillId="0" borderId="0" xfId="0" applyFont="1" applyAlignment="1">
      <alignment horizontal="left" vertical="center" wrapText="1"/>
    </xf>
    <xf numFmtId="0" fontId="0" fillId="0" borderId="0" xfId="0" applyAlignment="1">
      <alignment vertical="center" wrapText="1"/>
    </xf>
    <xf numFmtId="3" fontId="2" fillId="0" borderId="6" xfId="0" applyNumberFormat="1" applyFont="1" applyBorder="1" applyAlignment="1">
      <alignment horizontal="right" vertical="center"/>
    </xf>
    <xf numFmtId="3" fontId="2" fillId="0" borderId="8" xfId="0" applyNumberFormat="1" applyFont="1" applyBorder="1" applyAlignment="1">
      <alignment horizontal="right" vertical="center"/>
    </xf>
    <xf numFmtId="180" fontId="2" fillId="0" borderId="11" xfId="0" applyNumberFormat="1" applyFont="1" applyBorder="1" applyAlignment="1">
      <alignment horizontal="right" vertical="center"/>
    </xf>
    <xf numFmtId="3" fontId="2" fillId="0" borderId="11" xfId="0" applyNumberFormat="1" applyFont="1" applyBorder="1" applyAlignment="1">
      <alignment horizontal="right" vertical="center"/>
    </xf>
    <xf numFmtId="184" fontId="2" fillId="0" borderId="8" xfId="15" applyNumberFormat="1" applyFont="1" applyBorder="1" applyAlignment="1">
      <alignment horizontal="right" vertical="center"/>
    </xf>
    <xf numFmtId="0" fontId="11" fillId="0" borderId="1" xfId="19" applyNumberFormat="1" applyFont="1" applyBorder="1"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5"/>
  <sheetViews>
    <sheetView tabSelected="1" workbookViewId="0" topLeftCell="A178">
      <selection activeCell="A185" sqref="A185"/>
    </sheetView>
  </sheetViews>
  <sheetFormatPr defaultColWidth="9.00390625" defaultRowHeight="16.5"/>
  <cols>
    <col min="1" max="1" width="30.625" style="2" customWidth="1"/>
    <col min="2" max="2" width="17.375" style="7" customWidth="1"/>
    <col min="3" max="3" width="18.00390625" style="77" customWidth="1"/>
    <col min="4" max="4" width="4.125" style="7" customWidth="1"/>
    <col min="5" max="5" width="18.00390625" style="6" customWidth="1"/>
    <col min="6" max="6" width="12.375" style="41" customWidth="1"/>
    <col min="7" max="7" width="23.375" style="10" customWidth="1"/>
    <col min="8" max="8" width="9.00390625" style="2" customWidth="1"/>
    <col min="9" max="9" width="12.375" style="2" bestFit="1" customWidth="1"/>
    <col min="10" max="16384" width="9.00390625" style="2" customWidth="1"/>
  </cols>
  <sheetData>
    <row r="1" spans="1:6" ht="60" customHeight="1">
      <c r="A1" s="138" t="s">
        <v>5</v>
      </c>
      <c r="B1" s="108"/>
      <c r="C1" s="108"/>
      <c r="D1" s="108"/>
      <c r="E1" s="108"/>
      <c r="F1" s="108"/>
    </row>
    <row r="2" spans="1:6" ht="30" customHeight="1">
      <c r="A2" s="88" t="s">
        <v>59</v>
      </c>
      <c r="B2" s="89"/>
      <c r="C2" s="89"/>
      <c r="D2" s="89"/>
      <c r="E2" s="89"/>
      <c r="F2" s="89"/>
    </row>
    <row r="3" spans="1:6" ht="30" customHeight="1">
      <c r="A3" s="120" t="s">
        <v>6</v>
      </c>
      <c r="B3" s="121"/>
      <c r="C3" s="121"/>
      <c r="D3" s="121"/>
      <c r="E3" s="121"/>
      <c r="F3" s="121"/>
    </row>
    <row r="4" spans="1:6" ht="30" customHeight="1">
      <c r="A4" s="120" t="s">
        <v>182</v>
      </c>
      <c r="B4" s="121"/>
      <c r="C4" s="121"/>
      <c r="D4" s="121"/>
      <c r="E4" s="121"/>
      <c r="F4" s="121"/>
    </row>
    <row r="5" spans="1:6" s="28" customFormat="1" ht="30" customHeight="1">
      <c r="A5" s="120" t="s">
        <v>56</v>
      </c>
      <c r="B5" s="121"/>
      <c r="C5" s="121"/>
      <c r="D5" s="121"/>
      <c r="E5" s="121"/>
      <c r="F5" s="121"/>
    </row>
    <row r="6" s="90" customFormat="1" ht="30" customHeight="1">
      <c r="A6" s="90" t="s">
        <v>65</v>
      </c>
    </row>
    <row r="7" s="90" customFormat="1" ht="30" customHeight="1">
      <c r="A7" s="90" t="s">
        <v>66</v>
      </c>
    </row>
    <row r="8" s="90" customFormat="1" ht="30" customHeight="1">
      <c r="A8" s="90" t="s">
        <v>181</v>
      </c>
    </row>
    <row r="9" spans="1:6" s="28" customFormat="1" ht="18.75" customHeight="1">
      <c r="A9" s="30"/>
      <c r="B9" s="23"/>
      <c r="C9" s="66"/>
      <c r="D9" s="13"/>
      <c r="E9" s="13"/>
      <c r="F9" s="36"/>
    </row>
    <row r="10" spans="1:9" s="10" customFormat="1" ht="37.5" customHeight="1">
      <c r="A10" s="120" t="s">
        <v>31</v>
      </c>
      <c r="B10" s="135"/>
      <c r="C10" s="135"/>
      <c r="D10" s="8" t="s">
        <v>30</v>
      </c>
      <c r="E10" s="16">
        <v>288077585</v>
      </c>
      <c r="F10" s="10" t="s">
        <v>4</v>
      </c>
      <c r="H10" s="2"/>
      <c r="I10" s="2"/>
    </row>
    <row r="11" spans="1:9" s="10" customFormat="1" ht="30" customHeight="1">
      <c r="A11" s="120" t="s">
        <v>67</v>
      </c>
      <c r="B11" s="134"/>
      <c r="C11" s="134"/>
      <c r="D11" s="134"/>
      <c r="E11" s="134"/>
      <c r="F11" s="134"/>
      <c r="H11" s="2"/>
      <c r="I11" s="2"/>
    </row>
    <row r="12" spans="1:9" s="10" customFormat="1" ht="30" customHeight="1">
      <c r="A12" s="120" t="s">
        <v>29</v>
      </c>
      <c r="B12" s="135"/>
      <c r="C12" s="135"/>
      <c r="D12" s="8" t="s">
        <v>17</v>
      </c>
      <c r="E12" s="16">
        <f>23484380+1822324+19341737+150772+29950714+144749</f>
        <v>74894676</v>
      </c>
      <c r="F12" s="10" t="s">
        <v>4</v>
      </c>
      <c r="H12" s="2"/>
      <c r="I12" s="2"/>
    </row>
    <row r="13" spans="1:9" s="10" customFormat="1" ht="30" customHeight="1">
      <c r="A13" s="120" t="s">
        <v>7</v>
      </c>
      <c r="B13" s="121"/>
      <c r="C13" s="121"/>
      <c r="D13" s="121"/>
      <c r="E13" s="121"/>
      <c r="F13" s="121"/>
      <c r="H13" s="2"/>
      <c r="I13" s="2"/>
    </row>
    <row r="14" spans="1:9" s="10" customFormat="1" ht="30" customHeight="1">
      <c r="A14" s="120" t="s">
        <v>60</v>
      </c>
      <c r="B14" s="121"/>
      <c r="C14" s="121"/>
      <c r="D14" s="121"/>
      <c r="E14" s="121"/>
      <c r="F14" s="121"/>
      <c r="H14" s="2"/>
      <c r="I14" s="2"/>
    </row>
    <row r="15" spans="1:9" s="10" customFormat="1" ht="30" customHeight="1">
      <c r="A15" s="120" t="s">
        <v>185</v>
      </c>
      <c r="B15" s="121"/>
      <c r="C15" s="121"/>
      <c r="D15" s="121"/>
      <c r="E15" s="121"/>
      <c r="F15" s="121"/>
      <c r="H15" s="2"/>
      <c r="I15" s="2"/>
    </row>
    <row r="16" spans="1:9" s="10" customFormat="1" ht="30" customHeight="1">
      <c r="A16" s="120" t="s">
        <v>16</v>
      </c>
      <c r="B16" s="121"/>
      <c r="C16" s="121"/>
      <c r="D16" s="121"/>
      <c r="E16" s="121"/>
      <c r="F16" s="121"/>
      <c r="H16" s="2"/>
      <c r="I16" s="2"/>
    </row>
    <row r="17" spans="1:9" s="10" customFormat="1" ht="30" customHeight="1">
      <c r="A17" s="12" t="s">
        <v>0</v>
      </c>
      <c r="B17" s="47" t="s">
        <v>2</v>
      </c>
      <c r="C17" s="67" t="s">
        <v>1</v>
      </c>
      <c r="D17" s="136" t="s">
        <v>45</v>
      </c>
      <c r="E17" s="137"/>
      <c r="F17" s="38" t="s">
        <v>11</v>
      </c>
      <c r="H17" s="2"/>
      <c r="I17" s="2"/>
    </row>
    <row r="18" spans="1:9" s="10" customFormat="1" ht="30" customHeight="1">
      <c r="A18" s="50" t="s">
        <v>3</v>
      </c>
      <c r="B18" s="48"/>
      <c r="C18" s="68"/>
      <c r="D18" s="122"/>
      <c r="E18" s="123"/>
      <c r="F18" s="39"/>
      <c r="H18" s="2"/>
      <c r="I18" s="2"/>
    </row>
    <row r="19" spans="1:9" s="10" customFormat="1" ht="48" customHeight="1">
      <c r="A19" s="4" t="s">
        <v>24</v>
      </c>
      <c r="B19" s="46" t="s">
        <v>20</v>
      </c>
      <c r="C19" s="52"/>
      <c r="D19" s="118">
        <f>C19</f>
        <v>0</v>
      </c>
      <c r="E19" s="119"/>
      <c r="F19" s="18" t="s">
        <v>69</v>
      </c>
      <c r="H19" s="2"/>
      <c r="I19" s="2"/>
    </row>
    <row r="20" spans="1:9" s="10" customFormat="1" ht="48" customHeight="1">
      <c r="A20" s="4" t="s">
        <v>25</v>
      </c>
      <c r="B20" s="46" t="s">
        <v>20</v>
      </c>
      <c r="C20" s="52"/>
      <c r="D20" s="118">
        <f aca="true" t="shared" si="0" ref="D20:D55">C20</f>
        <v>0</v>
      </c>
      <c r="E20" s="119"/>
      <c r="F20" s="18" t="s">
        <v>70</v>
      </c>
      <c r="H20" s="2"/>
      <c r="I20" s="2"/>
    </row>
    <row r="21" spans="1:9" s="13" customFormat="1" ht="48" customHeight="1">
      <c r="A21" s="5" t="s">
        <v>26</v>
      </c>
      <c r="B21" s="46" t="s">
        <v>20</v>
      </c>
      <c r="C21" s="52"/>
      <c r="D21" s="118">
        <f t="shared" si="0"/>
        <v>0</v>
      </c>
      <c r="E21" s="119"/>
      <c r="F21" s="18" t="s">
        <v>68</v>
      </c>
      <c r="H21" s="28"/>
      <c r="I21" s="28"/>
    </row>
    <row r="22" spans="1:9" s="10" customFormat="1" ht="48" customHeight="1">
      <c r="A22" s="83" t="s">
        <v>61</v>
      </c>
      <c r="B22" s="53" t="s">
        <v>20</v>
      </c>
      <c r="C22" s="69"/>
      <c r="D22" s="149">
        <f t="shared" si="0"/>
        <v>0</v>
      </c>
      <c r="E22" s="150"/>
      <c r="F22" s="34" t="s">
        <v>68</v>
      </c>
      <c r="H22" s="2"/>
      <c r="I22" s="2"/>
    </row>
    <row r="23" spans="1:9" s="10" customFormat="1" ht="48" customHeight="1">
      <c r="A23" s="4" t="s">
        <v>62</v>
      </c>
      <c r="B23" s="29">
        <v>0</v>
      </c>
      <c r="C23" s="70"/>
      <c r="D23" s="118">
        <f t="shared" si="0"/>
        <v>0</v>
      </c>
      <c r="E23" s="119"/>
      <c r="F23" s="18" t="s">
        <v>68</v>
      </c>
      <c r="H23" s="2"/>
      <c r="I23" s="2"/>
    </row>
    <row r="24" spans="1:9" s="10" customFormat="1" ht="48" customHeight="1">
      <c r="A24" s="4" t="s">
        <v>32</v>
      </c>
      <c r="B24" s="29">
        <v>0</v>
      </c>
      <c r="C24" s="70"/>
      <c r="D24" s="118">
        <f t="shared" si="0"/>
        <v>0</v>
      </c>
      <c r="E24" s="119"/>
      <c r="F24" s="18" t="s">
        <v>68</v>
      </c>
      <c r="H24" s="2"/>
      <c r="I24" s="2"/>
    </row>
    <row r="25" spans="1:9" s="10" customFormat="1" ht="48" customHeight="1">
      <c r="A25" s="5" t="s">
        <v>33</v>
      </c>
      <c r="B25" s="29">
        <v>0</v>
      </c>
      <c r="C25" s="70"/>
      <c r="D25" s="118">
        <f t="shared" si="0"/>
        <v>0</v>
      </c>
      <c r="E25" s="119"/>
      <c r="F25" s="18" t="s">
        <v>68</v>
      </c>
      <c r="H25" s="2"/>
      <c r="I25" s="2"/>
    </row>
    <row r="26" spans="1:9" s="10" customFormat="1" ht="48" customHeight="1">
      <c r="A26" s="5" t="s">
        <v>100</v>
      </c>
      <c r="B26" s="29" t="s">
        <v>20</v>
      </c>
      <c r="C26" s="70"/>
      <c r="D26" s="118">
        <f t="shared" si="0"/>
        <v>0</v>
      </c>
      <c r="E26" s="119"/>
      <c r="F26" s="18" t="s">
        <v>68</v>
      </c>
      <c r="H26" s="2"/>
      <c r="I26" s="2"/>
    </row>
    <row r="27" spans="1:7" s="10" customFormat="1" ht="48" customHeight="1">
      <c r="A27" s="4" t="s">
        <v>101</v>
      </c>
      <c r="B27" s="29" t="s">
        <v>46</v>
      </c>
      <c r="C27" s="70"/>
      <c r="D27" s="118">
        <f t="shared" si="0"/>
        <v>0</v>
      </c>
      <c r="E27" s="119"/>
      <c r="F27" s="18" t="s">
        <v>68</v>
      </c>
      <c r="G27" s="14"/>
    </row>
    <row r="28" spans="1:9" s="10" customFormat="1" ht="48" customHeight="1">
      <c r="A28" s="5" t="s">
        <v>102</v>
      </c>
      <c r="B28" s="29" t="s">
        <v>46</v>
      </c>
      <c r="C28" s="70"/>
      <c r="D28" s="118">
        <f t="shared" si="0"/>
        <v>0</v>
      </c>
      <c r="E28" s="119"/>
      <c r="F28" s="18" t="s">
        <v>68</v>
      </c>
      <c r="H28" s="2"/>
      <c r="I28" s="2"/>
    </row>
    <row r="29" spans="1:9" s="10" customFormat="1" ht="48" customHeight="1">
      <c r="A29" s="5" t="s">
        <v>103</v>
      </c>
      <c r="B29" s="29">
        <v>0</v>
      </c>
      <c r="C29" s="70"/>
      <c r="D29" s="118">
        <f t="shared" si="0"/>
        <v>0</v>
      </c>
      <c r="E29" s="119"/>
      <c r="F29" s="18" t="s">
        <v>68</v>
      </c>
      <c r="H29" s="2"/>
      <c r="I29" s="2"/>
    </row>
    <row r="30" spans="1:9" s="10" customFormat="1" ht="48" customHeight="1">
      <c r="A30" s="5" t="s">
        <v>104</v>
      </c>
      <c r="B30" s="29"/>
      <c r="C30" s="70"/>
      <c r="D30" s="118">
        <f t="shared" si="0"/>
        <v>0</v>
      </c>
      <c r="E30" s="119"/>
      <c r="F30" s="18" t="s">
        <v>68</v>
      </c>
      <c r="H30" s="2"/>
      <c r="I30" s="2"/>
    </row>
    <row r="31" spans="1:7" s="28" customFormat="1" ht="48" customHeight="1">
      <c r="A31" s="4" t="s">
        <v>105</v>
      </c>
      <c r="B31" s="31"/>
      <c r="C31" s="70"/>
      <c r="D31" s="118">
        <f t="shared" si="0"/>
        <v>0</v>
      </c>
      <c r="E31" s="119"/>
      <c r="F31" s="18" t="s">
        <v>68</v>
      </c>
      <c r="G31" s="13"/>
    </row>
    <row r="32" spans="1:7" s="10" customFormat="1" ht="48" customHeight="1">
      <c r="A32" s="4" t="s">
        <v>106</v>
      </c>
      <c r="B32" s="31"/>
      <c r="C32" s="70"/>
      <c r="D32" s="118">
        <f t="shared" si="0"/>
        <v>0</v>
      </c>
      <c r="E32" s="119"/>
      <c r="F32" s="18" t="s">
        <v>68</v>
      </c>
      <c r="G32" s="14"/>
    </row>
    <row r="33" spans="1:9" s="13" customFormat="1" ht="48" customHeight="1">
      <c r="A33" s="5" t="s">
        <v>107</v>
      </c>
      <c r="B33" s="27"/>
      <c r="C33" s="70">
        <v>185585</v>
      </c>
      <c r="D33" s="118">
        <f t="shared" si="0"/>
        <v>185585</v>
      </c>
      <c r="E33" s="119"/>
      <c r="F33" s="18" t="s">
        <v>68</v>
      </c>
      <c r="H33" s="28"/>
      <c r="I33" s="28"/>
    </row>
    <row r="34" spans="1:6" ht="48" customHeight="1">
      <c r="A34" s="4" t="s">
        <v>108</v>
      </c>
      <c r="B34" s="31"/>
      <c r="C34" s="52">
        <v>80000</v>
      </c>
      <c r="D34" s="118">
        <f t="shared" si="0"/>
        <v>80000</v>
      </c>
      <c r="E34" s="119"/>
      <c r="F34" s="18" t="s">
        <v>68</v>
      </c>
    </row>
    <row r="35" spans="1:9" s="10" customFormat="1" ht="48" customHeight="1">
      <c r="A35" s="4" t="s">
        <v>109</v>
      </c>
      <c r="B35" s="31"/>
      <c r="C35" s="52"/>
      <c r="D35" s="118">
        <f t="shared" si="0"/>
        <v>0</v>
      </c>
      <c r="E35" s="119"/>
      <c r="F35" s="54" t="s">
        <v>68</v>
      </c>
      <c r="H35" s="2"/>
      <c r="I35" s="2"/>
    </row>
    <row r="36" spans="1:9" s="13" customFormat="1" ht="48" customHeight="1">
      <c r="A36" s="4" t="s">
        <v>110</v>
      </c>
      <c r="B36" s="31"/>
      <c r="C36" s="52"/>
      <c r="D36" s="118">
        <f t="shared" si="0"/>
        <v>0</v>
      </c>
      <c r="E36" s="119"/>
      <c r="F36" s="35" t="s">
        <v>68</v>
      </c>
      <c r="H36" s="28"/>
      <c r="I36" s="28"/>
    </row>
    <row r="37" spans="1:9" s="10" customFormat="1" ht="48" customHeight="1">
      <c r="A37" s="61" t="s">
        <v>111</v>
      </c>
      <c r="B37" s="152"/>
      <c r="C37" s="69"/>
      <c r="D37" s="149">
        <f t="shared" si="0"/>
        <v>0</v>
      </c>
      <c r="E37" s="150"/>
      <c r="F37" s="43" t="s">
        <v>68</v>
      </c>
      <c r="H37" s="2"/>
      <c r="I37" s="2"/>
    </row>
    <row r="38" spans="1:9" s="10" customFormat="1" ht="48" customHeight="1">
      <c r="A38" s="4" t="s">
        <v>112</v>
      </c>
      <c r="B38" s="31"/>
      <c r="C38" s="52">
        <v>80000</v>
      </c>
      <c r="D38" s="118">
        <f t="shared" si="0"/>
        <v>80000</v>
      </c>
      <c r="E38" s="119"/>
      <c r="F38" s="35" t="s">
        <v>68</v>
      </c>
      <c r="H38" s="2"/>
      <c r="I38" s="2"/>
    </row>
    <row r="39" spans="1:9" s="10" customFormat="1" ht="48" customHeight="1">
      <c r="A39" s="4" t="s">
        <v>113</v>
      </c>
      <c r="B39" s="31"/>
      <c r="C39" s="52"/>
      <c r="D39" s="118">
        <f t="shared" si="0"/>
        <v>0</v>
      </c>
      <c r="E39" s="119"/>
      <c r="F39" s="35" t="s">
        <v>68</v>
      </c>
      <c r="H39" s="2"/>
      <c r="I39" s="2"/>
    </row>
    <row r="40" spans="1:9" s="10" customFormat="1" ht="48" customHeight="1">
      <c r="A40" s="4" t="s">
        <v>114</v>
      </c>
      <c r="B40" s="31"/>
      <c r="C40" s="52"/>
      <c r="D40" s="118">
        <f t="shared" si="0"/>
        <v>0</v>
      </c>
      <c r="E40" s="119"/>
      <c r="F40" s="35" t="s">
        <v>68</v>
      </c>
      <c r="H40" s="2"/>
      <c r="I40" s="2"/>
    </row>
    <row r="41" spans="1:9" s="10" customFormat="1" ht="48" customHeight="1">
      <c r="A41" s="4" t="s">
        <v>115</v>
      </c>
      <c r="B41" s="31">
        <v>4000000</v>
      </c>
      <c r="C41" s="52"/>
      <c r="D41" s="118">
        <f t="shared" si="0"/>
        <v>0</v>
      </c>
      <c r="E41" s="119"/>
      <c r="F41" s="35"/>
      <c r="H41" s="2"/>
      <c r="I41" s="2"/>
    </row>
    <row r="42" spans="1:9" s="10" customFormat="1" ht="48" customHeight="1">
      <c r="A42" s="4" t="s">
        <v>116</v>
      </c>
      <c r="B42" s="31">
        <v>1200000</v>
      </c>
      <c r="C42" s="52">
        <v>232693</v>
      </c>
      <c r="D42" s="118">
        <f t="shared" si="0"/>
        <v>232693</v>
      </c>
      <c r="E42" s="119"/>
      <c r="F42" s="35"/>
      <c r="H42" s="2"/>
      <c r="I42" s="2"/>
    </row>
    <row r="43" spans="1:9" s="10" customFormat="1" ht="48" customHeight="1">
      <c r="A43" s="4" t="s">
        <v>117</v>
      </c>
      <c r="B43" s="31">
        <v>1600000</v>
      </c>
      <c r="C43" s="52"/>
      <c r="D43" s="118">
        <f t="shared" si="0"/>
        <v>0</v>
      </c>
      <c r="E43" s="119"/>
      <c r="F43" s="35"/>
      <c r="H43" s="2"/>
      <c r="I43" s="2"/>
    </row>
    <row r="44" spans="1:9" s="10" customFormat="1" ht="48" customHeight="1">
      <c r="A44" s="4" t="s">
        <v>118</v>
      </c>
      <c r="B44" s="31">
        <v>180000</v>
      </c>
      <c r="C44" s="52"/>
      <c r="D44" s="118">
        <f t="shared" si="0"/>
        <v>0</v>
      </c>
      <c r="E44" s="119"/>
      <c r="F44" s="35" t="s">
        <v>71</v>
      </c>
      <c r="H44" s="2"/>
      <c r="I44" s="2"/>
    </row>
    <row r="45" spans="1:9" s="10" customFormat="1" ht="48" customHeight="1">
      <c r="A45" s="4" t="s">
        <v>119</v>
      </c>
      <c r="B45" s="31">
        <v>99610</v>
      </c>
      <c r="C45" s="52"/>
      <c r="D45" s="118">
        <f t="shared" si="0"/>
        <v>0</v>
      </c>
      <c r="E45" s="119"/>
      <c r="F45" s="35" t="s">
        <v>71</v>
      </c>
      <c r="H45" s="2"/>
      <c r="I45" s="2"/>
    </row>
    <row r="46" spans="1:9" s="10" customFormat="1" ht="48" customHeight="1">
      <c r="A46" s="4" t="s">
        <v>120</v>
      </c>
      <c r="B46" s="31">
        <v>41680</v>
      </c>
      <c r="C46" s="52"/>
      <c r="D46" s="118">
        <f t="shared" si="0"/>
        <v>0</v>
      </c>
      <c r="E46" s="119"/>
      <c r="F46" s="35" t="s">
        <v>72</v>
      </c>
      <c r="H46" s="2"/>
      <c r="I46" s="2"/>
    </row>
    <row r="47" spans="1:9" s="10" customFormat="1" ht="48" customHeight="1">
      <c r="A47" s="4" t="s">
        <v>121</v>
      </c>
      <c r="B47" s="31">
        <v>73200</v>
      </c>
      <c r="C47" s="52"/>
      <c r="D47" s="118">
        <f t="shared" si="0"/>
        <v>0</v>
      </c>
      <c r="E47" s="119"/>
      <c r="F47" s="35" t="s">
        <v>73</v>
      </c>
      <c r="H47" s="2"/>
      <c r="I47" s="2"/>
    </row>
    <row r="48" spans="1:9" s="10" customFormat="1" ht="48" customHeight="1">
      <c r="A48" s="4" t="s">
        <v>122</v>
      </c>
      <c r="B48" s="31">
        <v>82000</v>
      </c>
      <c r="C48" s="52"/>
      <c r="D48" s="118">
        <f t="shared" si="0"/>
        <v>0</v>
      </c>
      <c r="E48" s="119"/>
      <c r="F48" s="35" t="s">
        <v>72</v>
      </c>
      <c r="H48" s="2"/>
      <c r="I48" s="2"/>
    </row>
    <row r="49" spans="1:9" s="10" customFormat="1" ht="48" customHeight="1">
      <c r="A49" s="4" t="s">
        <v>123</v>
      </c>
      <c r="B49" s="31">
        <v>42300</v>
      </c>
      <c r="C49" s="52"/>
      <c r="D49" s="118">
        <f t="shared" si="0"/>
        <v>0</v>
      </c>
      <c r="E49" s="119"/>
      <c r="F49" s="35" t="s">
        <v>72</v>
      </c>
      <c r="H49" s="2"/>
      <c r="I49" s="2"/>
    </row>
    <row r="50" spans="1:9" s="10" customFormat="1" ht="48" customHeight="1">
      <c r="A50" s="4" t="s">
        <v>124</v>
      </c>
      <c r="B50" s="31">
        <v>52300</v>
      </c>
      <c r="C50" s="52"/>
      <c r="D50" s="118">
        <f t="shared" si="0"/>
        <v>0</v>
      </c>
      <c r="E50" s="119"/>
      <c r="F50" s="35" t="s">
        <v>72</v>
      </c>
      <c r="H50" s="2"/>
      <c r="I50" s="2"/>
    </row>
    <row r="51" spans="1:9" s="10" customFormat="1" ht="48" customHeight="1">
      <c r="A51" s="4" t="s">
        <v>125</v>
      </c>
      <c r="B51" s="31">
        <v>130000</v>
      </c>
      <c r="C51" s="52"/>
      <c r="D51" s="118">
        <f t="shared" si="0"/>
        <v>0</v>
      </c>
      <c r="E51" s="119"/>
      <c r="F51" s="35" t="s">
        <v>74</v>
      </c>
      <c r="H51" s="2"/>
      <c r="I51" s="2"/>
    </row>
    <row r="52" spans="1:9" s="10" customFormat="1" ht="48" customHeight="1">
      <c r="A52" s="61" t="s">
        <v>126</v>
      </c>
      <c r="B52" s="152">
        <v>600000</v>
      </c>
      <c r="C52" s="69"/>
      <c r="D52" s="149">
        <f t="shared" si="0"/>
        <v>0</v>
      </c>
      <c r="E52" s="150"/>
      <c r="F52" s="43" t="s">
        <v>75</v>
      </c>
      <c r="H52" s="2"/>
      <c r="I52" s="2"/>
    </row>
    <row r="53" spans="1:9" s="10" customFormat="1" ht="48" customHeight="1">
      <c r="A53" s="4" t="s">
        <v>127</v>
      </c>
      <c r="B53" s="31">
        <v>63500</v>
      </c>
      <c r="C53" s="52"/>
      <c r="D53" s="118">
        <f t="shared" si="0"/>
        <v>0</v>
      </c>
      <c r="E53" s="119"/>
      <c r="F53" s="35" t="s">
        <v>72</v>
      </c>
      <c r="H53" s="2"/>
      <c r="I53" s="2"/>
    </row>
    <row r="54" spans="1:9" s="10" customFormat="1" ht="48" customHeight="1">
      <c r="A54" s="4" t="s">
        <v>128</v>
      </c>
      <c r="B54" s="31">
        <v>63500</v>
      </c>
      <c r="C54" s="52"/>
      <c r="D54" s="118">
        <f t="shared" si="0"/>
        <v>0</v>
      </c>
      <c r="E54" s="119"/>
      <c r="F54" s="35" t="s">
        <v>72</v>
      </c>
      <c r="H54" s="2"/>
      <c r="I54" s="2"/>
    </row>
    <row r="55" spans="1:9" s="10" customFormat="1" ht="48" customHeight="1">
      <c r="A55" s="4" t="s">
        <v>129</v>
      </c>
      <c r="B55" s="31">
        <v>57200</v>
      </c>
      <c r="C55" s="69"/>
      <c r="D55" s="118">
        <f t="shared" si="0"/>
        <v>0</v>
      </c>
      <c r="E55" s="119"/>
      <c r="F55" s="43" t="s">
        <v>76</v>
      </c>
      <c r="H55" s="2"/>
      <c r="I55" s="2"/>
    </row>
    <row r="56" spans="1:9" s="10" customFormat="1" ht="48" customHeight="1">
      <c r="A56" s="32" t="s">
        <v>8</v>
      </c>
      <c r="B56" s="100">
        <f>SUM(B18:B55)</f>
        <v>8285290</v>
      </c>
      <c r="C56" s="101">
        <f>SUM(C18:C55)</f>
        <v>578278</v>
      </c>
      <c r="D56" s="141">
        <f>SUM(D18:D55)</f>
        <v>578278</v>
      </c>
      <c r="E56" s="142"/>
      <c r="F56" s="86"/>
      <c r="G56" s="22"/>
      <c r="H56" s="2"/>
      <c r="I56" s="2"/>
    </row>
    <row r="57" spans="1:9" s="10" customFormat="1" ht="48" customHeight="1">
      <c r="A57" s="51" t="s">
        <v>49</v>
      </c>
      <c r="B57" s="48"/>
      <c r="C57" s="71"/>
      <c r="D57" s="113"/>
      <c r="E57" s="117"/>
      <c r="F57" s="56"/>
      <c r="H57" s="2"/>
      <c r="I57" s="2"/>
    </row>
    <row r="58" spans="1:9" s="10" customFormat="1" ht="48" customHeight="1">
      <c r="A58" s="4" t="s">
        <v>34</v>
      </c>
      <c r="B58" s="25" t="s">
        <v>46</v>
      </c>
      <c r="C58" s="52"/>
      <c r="D58" s="113">
        <f>C58</f>
        <v>0</v>
      </c>
      <c r="E58" s="117"/>
      <c r="F58" s="18" t="s">
        <v>68</v>
      </c>
      <c r="H58" s="2"/>
      <c r="I58" s="2"/>
    </row>
    <row r="59" spans="1:9" s="10" customFormat="1" ht="48" customHeight="1">
      <c r="A59" s="60" t="s">
        <v>35</v>
      </c>
      <c r="B59" s="25" t="s">
        <v>46</v>
      </c>
      <c r="C59" s="52"/>
      <c r="D59" s="113">
        <f aca="true" t="shared" si="1" ref="D59:D77">C59</f>
        <v>0</v>
      </c>
      <c r="E59" s="117"/>
      <c r="F59" s="18" t="s">
        <v>68</v>
      </c>
      <c r="H59" s="2"/>
      <c r="I59" s="2"/>
    </row>
    <row r="60" spans="1:9" s="10" customFormat="1" ht="48" customHeight="1">
      <c r="A60" s="60" t="s">
        <v>36</v>
      </c>
      <c r="B60" s="25" t="s">
        <v>46</v>
      </c>
      <c r="C60" s="52"/>
      <c r="D60" s="113">
        <f t="shared" si="1"/>
        <v>0</v>
      </c>
      <c r="E60" s="117"/>
      <c r="F60" s="18" t="s">
        <v>68</v>
      </c>
      <c r="H60" s="2"/>
      <c r="I60" s="2"/>
    </row>
    <row r="61" spans="1:9" s="10" customFormat="1" ht="48" customHeight="1">
      <c r="A61" s="60" t="s">
        <v>37</v>
      </c>
      <c r="B61" s="25" t="s">
        <v>46</v>
      </c>
      <c r="C61" s="52"/>
      <c r="D61" s="113">
        <f t="shared" si="1"/>
        <v>0</v>
      </c>
      <c r="E61" s="117"/>
      <c r="F61" s="18" t="s">
        <v>68</v>
      </c>
      <c r="H61" s="2"/>
      <c r="I61" s="2"/>
    </row>
    <row r="62" spans="1:9" s="10" customFormat="1" ht="48" customHeight="1">
      <c r="A62" s="60" t="s">
        <v>130</v>
      </c>
      <c r="B62" s="27"/>
      <c r="C62" s="52">
        <v>133500</v>
      </c>
      <c r="D62" s="113">
        <f t="shared" si="1"/>
        <v>133500</v>
      </c>
      <c r="E62" s="117"/>
      <c r="F62" s="18" t="s">
        <v>68</v>
      </c>
      <c r="H62" s="2"/>
      <c r="I62" s="2"/>
    </row>
    <row r="63" spans="1:6" ht="48" customHeight="1">
      <c r="A63" s="4" t="s">
        <v>131</v>
      </c>
      <c r="B63" s="27"/>
      <c r="C63" s="52">
        <v>8405</v>
      </c>
      <c r="D63" s="113">
        <f t="shared" si="1"/>
        <v>8405</v>
      </c>
      <c r="E63" s="117"/>
      <c r="F63" s="18" t="s">
        <v>68</v>
      </c>
    </row>
    <row r="64" spans="1:6" ht="48" customHeight="1">
      <c r="A64" s="4" t="s">
        <v>132</v>
      </c>
      <c r="B64" s="27"/>
      <c r="C64" s="52">
        <v>110600</v>
      </c>
      <c r="D64" s="113">
        <f t="shared" si="1"/>
        <v>110600</v>
      </c>
      <c r="E64" s="117"/>
      <c r="F64" s="18" t="s">
        <v>68</v>
      </c>
    </row>
    <row r="65" spans="1:6" ht="48" customHeight="1">
      <c r="A65" s="4" t="s">
        <v>133</v>
      </c>
      <c r="B65" s="27"/>
      <c r="C65" s="52"/>
      <c r="D65" s="113">
        <f t="shared" si="1"/>
        <v>0</v>
      </c>
      <c r="E65" s="117"/>
      <c r="F65" s="18" t="s">
        <v>68</v>
      </c>
    </row>
    <row r="66" spans="1:6" ht="48" customHeight="1">
      <c r="A66" s="4" t="s">
        <v>134</v>
      </c>
      <c r="B66" s="27"/>
      <c r="C66" s="52"/>
      <c r="D66" s="113">
        <f t="shared" si="1"/>
        <v>0</v>
      </c>
      <c r="E66" s="117"/>
      <c r="F66" s="18" t="s">
        <v>233</v>
      </c>
    </row>
    <row r="67" spans="1:6" ht="48" customHeight="1">
      <c r="A67" s="61" t="s">
        <v>135</v>
      </c>
      <c r="B67" s="49">
        <v>3750600</v>
      </c>
      <c r="C67" s="69"/>
      <c r="D67" s="91">
        <f t="shared" si="1"/>
        <v>0</v>
      </c>
      <c r="E67" s="151"/>
      <c r="F67" s="34"/>
    </row>
    <row r="68" spans="1:6" ht="48" customHeight="1">
      <c r="A68" s="4" t="s">
        <v>136</v>
      </c>
      <c r="B68" s="27">
        <v>655400</v>
      </c>
      <c r="C68" s="52"/>
      <c r="D68" s="113">
        <f t="shared" si="1"/>
        <v>0</v>
      </c>
      <c r="E68" s="117"/>
      <c r="F68" s="18" t="s">
        <v>77</v>
      </c>
    </row>
    <row r="69" spans="1:6" ht="48" customHeight="1">
      <c r="A69" s="4" t="s">
        <v>137</v>
      </c>
      <c r="B69" s="27">
        <v>258000</v>
      </c>
      <c r="C69" s="52"/>
      <c r="D69" s="113">
        <f t="shared" si="1"/>
        <v>0</v>
      </c>
      <c r="E69" s="117"/>
      <c r="F69" s="18" t="s">
        <v>78</v>
      </c>
    </row>
    <row r="70" spans="1:6" ht="48" customHeight="1">
      <c r="A70" s="4" t="s">
        <v>138</v>
      </c>
      <c r="B70" s="27">
        <v>700000</v>
      </c>
      <c r="C70" s="52"/>
      <c r="D70" s="113">
        <f t="shared" si="1"/>
        <v>0</v>
      </c>
      <c r="E70" s="117"/>
      <c r="F70" s="18" t="s">
        <v>79</v>
      </c>
    </row>
    <row r="71" spans="1:6" ht="48" customHeight="1">
      <c r="A71" s="4" t="s">
        <v>139</v>
      </c>
      <c r="B71" s="27">
        <v>364940</v>
      </c>
      <c r="C71" s="52"/>
      <c r="D71" s="113">
        <f t="shared" si="1"/>
        <v>0</v>
      </c>
      <c r="E71" s="117"/>
      <c r="F71" s="18" t="s">
        <v>80</v>
      </c>
    </row>
    <row r="72" spans="1:6" ht="48" customHeight="1">
      <c r="A72" s="4" t="s">
        <v>140</v>
      </c>
      <c r="B72" s="27">
        <v>139500</v>
      </c>
      <c r="C72" s="52"/>
      <c r="D72" s="113">
        <f t="shared" si="1"/>
        <v>0</v>
      </c>
      <c r="E72" s="117"/>
      <c r="F72" s="18" t="s">
        <v>81</v>
      </c>
    </row>
    <row r="73" spans="1:6" ht="48" customHeight="1">
      <c r="A73" s="4" t="s">
        <v>141</v>
      </c>
      <c r="B73" s="27">
        <v>700000</v>
      </c>
      <c r="C73" s="52"/>
      <c r="D73" s="113">
        <f t="shared" si="1"/>
        <v>0</v>
      </c>
      <c r="E73" s="117"/>
      <c r="F73" s="18" t="s">
        <v>82</v>
      </c>
    </row>
    <row r="74" spans="1:6" ht="48" customHeight="1">
      <c r="A74" s="4" t="s">
        <v>142</v>
      </c>
      <c r="B74" s="27">
        <v>700000</v>
      </c>
      <c r="C74" s="52"/>
      <c r="D74" s="113">
        <f t="shared" si="1"/>
        <v>0</v>
      </c>
      <c r="E74" s="117"/>
      <c r="F74" s="18" t="s">
        <v>83</v>
      </c>
    </row>
    <row r="75" spans="1:6" ht="48" customHeight="1">
      <c r="A75" s="4" t="s">
        <v>143</v>
      </c>
      <c r="B75" s="27">
        <v>60000</v>
      </c>
      <c r="C75" s="52"/>
      <c r="D75" s="113">
        <f t="shared" si="1"/>
        <v>0</v>
      </c>
      <c r="E75" s="117"/>
      <c r="F75" s="18" t="s">
        <v>84</v>
      </c>
    </row>
    <row r="76" spans="1:6" ht="48" customHeight="1">
      <c r="A76" s="4" t="s">
        <v>144</v>
      </c>
      <c r="B76" s="27">
        <v>50000</v>
      </c>
      <c r="C76" s="52"/>
      <c r="D76" s="113">
        <f t="shared" si="1"/>
        <v>0</v>
      </c>
      <c r="E76" s="117"/>
      <c r="F76" s="18" t="s">
        <v>85</v>
      </c>
    </row>
    <row r="77" spans="1:6" ht="48" customHeight="1">
      <c r="A77" s="4" t="s">
        <v>145</v>
      </c>
      <c r="B77" s="49">
        <v>80000</v>
      </c>
      <c r="C77" s="69"/>
      <c r="D77" s="113">
        <f t="shared" si="1"/>
        <v>0</v>
      </c>
      <c r="E77" s="117"/>
      <c r="F77" s="34" t="s">
        <v>84</v>
      </c>
    </row>
    <row r="78" spans="1:9" s="13" customFormat="1" ht="48" customHeight="1">
      <c r="A78" s="44" t="s">
        <v>27</v>
      </c>
      <c r="B78" s="102">
        <f>SUM(B58:B77)</f>
        <v>7458440</v>
      </c>
      <c r="C78" s="103">
        <f>SUM(C58:C77)</f>
        <v>252505</v>
      </c>
      <c r="D78" s="126">
        <f>SUM(D57:D65)</f>
        <v>252505</v>
      </c>
      <c r="E78" s="127"/>
      <c r="F78" s="80"/>
      <c r="H78" s="28"/>
      <c r="I78" s="28"/>
    </row>
    <row r="79" spans="1:9" s="10" customFormat="1" ht="48" customHeight="1">
      <c r="A79" s="79" t="s">
        <v>50</v>
      </c>
      <c r="B79" s="46"/>
      <c r="C79" s="52"/>
      <c r="D79" s="113"/>
      <c r="E79" s="117"/>
      <c r="F79" s="18"/>
      <c r="H79" s="2"/>
      <c r="I79" s="2"/>
    </row>
    <row r="80" spans="1:9" s="10" customFormat="1" ht="48" customHeight="1">
      <c r="A80" s="4" t="s">
        <v>38</v>
      </c>
      <c r="B80" s="26" t="s">
        <v>46</v>
      </c>
      <c r="C80" s="52"/>
      <c r="D80" s="113">
        <f>C80</f>
        <v>0</v>
      </c>
      <c r="E80" s="117"/>
      <c r="F80" s="18" t="s">
        <v>68</v>
      </c>
      <c r="H80" s="2"/>
      <c r="I80" s="2"/>
    </row>
    <row r="81" spans="1:9" s="10" customFormat="1" ht="48" customHeight="1">
      <c r="A81" s="4" t="s">
        <v>146</v>
      </c>
      <c r="B81" s="26" t="s">
        <v>46</v>
      </c>
      <c r="C81" s="52"/>
      <c r="D81" s="113">
        <f aca="true" t="shared" si="2" ref="D81:D93">C81</f>
        <v>0</v>
      </c>
      <c r="E81" s="117"/>
      <c r="F81" s="18" t="s">
        <v>68</v>
      </c>
      <c r="H81" s="2"/>
      <c r="I81" s="2"/>
    </row>
    <row r="82" spans="1:9" s="13" customFormat="1" ht="48" customHeight="1">
      <c r="A82" s="61" t="s">
        <v>147</v>
      </c>
      <c r="B82" s="87" t="s">
        <v>46</v>
      </c>
      <c r="C82" s="69"/>
      <c r="D82" s="91">
        <f t="shared" si="2"/>
        <v>0</v>
      </c>
      <c r="E82" s="151"/>
      <c r="F82" s="34" t="s">
        <v>68</v>
      </c>
      <c r="H82" s="28"/>
      <c r="I82" s="28"/>
    </row>
    <row r="83" spans="1:9" s="10" customFormat="1" ht="48" customHeight="1">
      <c r="A83" s="4" t="s">
        <v>148</v>
      </c>
      <c r="B83" s="26" t="s">
        <v>46</v>
      </c>
      <c r="C83" s="52"/>
      <c r="D83" s="113">
        <f t="shared" si="2"/>
        <v>0</v>
      </c>
      <c r="E83" s="117"/>
      <c r="F83" s="18" t="s">
        <v>68</v>
      </c>
      <c r="H83" s="2"/>
      <c r="I83" s="2"/>
    </row>
    <row r="84" spans="1:9" s="10" customFormat="1" ht="48" customHeight="1">
      <c r="A84" s="4" t="s">
        <v>149</v>
      </c>
      <c r="B84" s="26" t="s">
        <v>46</v>
      </c>
      <c r="C84" s="52"/>
      <c r="D84" s="113">
        <f t="shared" si="2"/>
        <v>0</v>
      </c>
      <c r="E84" s="117"/>
      <c r="F84" s="18" t="s">
        <v>68</v>
      </c>
      <c r="H84" s="2"/>
      <c r="I84" s="2"/>
    </row>
    <row r="85" spans="1:9" s="97" customFormat="1" ht="48" customHeight="1">
      <c r="A85" s="5" t="s">
        <v>150</v>
      </c>
      <c r="B85" s="104"/>
      <c r="C85" s="105">
        <v>100000</v>
      </c>
      <c r="D85" s="113">
        <f t="shared" si="2"/>
        <v>100000</v>
      </c>
      <c r="E85" s="117"/>
      <c r="F85" s="99" t="s">
        <v>68</v>
      </c>
      <c r="H85" s="98"/>
      <c r="I85" s="98"/>
    </row>
    <row r="86" spans="1:6" ht="48" customHeight="1">
      <c r="A86" s="4" t="s">
        <v>151</v>
      </c>
      <c r="B86" s="45"/>
      <c r="C86" s="52"/>
      <c r="D86" s="113">
        <f t="shared" si="2"/>
        <v>0</v>
      </c>
      <c r="E86" s="117"/>
      <c r="F86" s="18" t="s">
        <v>68</v>
      </c>
    </row>
    <row r="87" spans="1:6" ht="48" customHeight="1">
      <c r="A87" s="4" t="s">
        <v>152</v>
      </c>
      <c r="B87" s="45"/>
      <c r="C87" s="52"/>
      <c r="D87" s="113">
        <f t="shared" si="2"/>
        <v>0</v>
      </c>
      <c r="E87" s="117"/>
      <c r="F87" s="18" t="s">
        <v>68</v>
      </c>
    </row>
    <row r="88" spans="1:6" ht="48" customHeight="1">
      <c r="A88" s="4" t="s">
        <v>153</v>
      </c>
      <c r="B88" s="45"/>
      <c r="C88" s="52">
        <v>50000</v>
      </c>
      <c r="D88" s="113">
        <f t="shared" si="2"/>
        <v>50000</v>
      </c>
      <c r="E88" s="117"/>
      <c r="F88" s="18" t="s">
        <v>68</v>
      </c>
    </row>
    <row r="89" spans="1:6" ht="48" customHeight="1">
      <c r="A89" s="4" t="s">
        <v>154</v>
      </c>
      <c r="B89" s="27"/>
      <c r="C89" s="52">
        <v>320000</v>
      </c>
      <c r="D89" s="113">
        <f t="shared" si="2"/>
        <v>320000</v>
      </c>
      <c r="E89" s="117"/>
      <c r="F89" s="18" t="s">
        <v>68</v>
      </c>
    </row>
    <row r="90" spans="1:6" ht="48" customHeight="1">
      <c r="A90" s="4" t="s">
        <v>155</v>
      </c>
      <c r="B90" s="27"/>
      <c r="C90" s="52"/>
      <c r="D90" s="113">
        <f t="shared" si="2"/>
        <v>0</v>
      </c>
      <c r="E90" s="117"/>
      <c r="F90" s="18" t="s">
        <v>64</v>
      </c>
    </row>
    <row r="91" spans="1:6" ht="48" customHeight="1">
      <c r="A91" s="4" t="s">
        <v>156</v>
      </c>
      <c r="B91" s="27">
        <v>1000000</v>
      </c>
      <c r="C91" s="52"/>
      <c r="D91" s="113">
        <f t="shared" si="2"/>
        <v>0</v>
      </c>
      <c r="E91" s="117"/>
      <c r="F91" s="18"/>
    </row>
    <row r="92" spans="1:6" ht="48" customHeight="1">
      <c r="A92" s="4" t="s">
        <v>157</v>
      </c>
      <c r="B92" s="27">
        <v>250000</v>
      </c>
      <c r="C92" s="52"/>
      <c r="D92" s="113">
        <f t="shared" si="2"/>
        <v>0</v>
      </c>
      <c r="E92" s="117"/>
      <c r="F92" s="18" t="s">
        <v>86</v>
      </c>
    </row>
    <row r="93" spans="1:6" ht="48" customHeight="1">
      <c r="A93" s="61" t="s">
        <v>158</v>
      </c>
      <c r="B93" s="49">
        <v>500000</v>
      </c>
      <c r="C93" s="69"/>
      <c r="D93" s="113">
        <f t="shared" si="2"/>
        <v>0</v>
      </c>
      <c r="E93" s="117"/>
      <c r="F93" s="18" t="s">
        <v>87</v>
      </c>
    </row>
    <row r="94" spans="1:9" s="10" customFormat="1" ht="48" customHeight="1">
      <c r="A94" s="3" t="s">
        <v>8</v>
      </c>
      <c r="B94" s="106">
        <f>SUM(B80:B93)</f>
        <v>1750000</v>
      </c>
      <c r="C94" s="101">
        <f>SUM(C80:C93)</f>
        <v>470000</v>
      </c>
      <c r="D94" s="93">
        <f>SUM(D79:D89)</f>
        <v>470000</v>
      </c>
      <c r="E94" s="145"/>
      <c r="F94" s="55"/>
      <c r="H94" s="2"/>
      <c r="I94" s="2"/>
    </row>
    <row r="95" spans="1:9" s="10" customFormat="1" ht="48" customHeight="1">
      <c r="A95" s="51" t="s">
        <v>51</v>
      </c>
      <c r="B95" s="48"/>
      <c r="C95" s="71"/>
      <c r="D95" s="143"/>
      <c r="E95" s="144"/>
      <c r="F95" s="56"/>
      <c r="H95" s="2"/>
      <c r="I95" s="2"/>
    </row>
    <row r="96" spans="1:9" s="13" customFormat="1" ht="48" customHeight="1">
      <c r="A96" s="4" t="s">
        <v>21</v>
      </c>
      <c r="B96" s="27">
        <v>56490000</v>
      </c>
      <c r="C96" s="52">
        <f>46517232*0.1818</f>
        <v>8456832.7776</v>
      </c>
      <c r="D96" s="113">
        <f>C96</f>
        <v>8456832.7776</v>
      </c>
      <c r="E96" s="114"/>
      <c r="F96" s="18" t="s">
        <v>180</v>
      </c>
      <c r="H96" s="28"/>
      <c r="I96" s="28"/>
    </row>
    <row r="97" spans="1:6" ht="48" customHeight="1">
      <c r="A97" s="61" t="s">
        <v>165</v>
      </c>
      <c r="B97" s="49"/>
      <c r="C97" s="69">
        <v>454816</v>
      </c>
      <c r="D97" s="91">
        <f aca="true" t="shared" si="3" ref="D97:D106">C97</f>
        <v>454816</v>
      </c>
      <c r="E97" s="92"/>
      <c r="F97" s="34" t="s">
        <v>68</v>
      </c>
    </row>
    <row r="98" spans="1:6" ht="48" customHeight="1">
      <c r="A98" s="4" t="s">
        <v>166</v>
      </c>
      <c r="B98" s="27"/>
      <c r="C98" s="52"/>
      <c r="D98" s="113">
        <f t="shared" si="3"/>
        <v>0</v>
      </c>
      <c r="E98" s="114"/>
      <c r="F98" s="18" t="s">
        <v>68</v>
      </c>
    </row>
    <row r="99" spans="1:6" ht="48" customHeight="1">
      <c r="A99" s="4" t="s">
        <v>167</v>
      </c>
      <c r="B99" s="27"/>
      <c r="C99" s="52"/>
      <c r="D99" s="113">
        <f t="shared" si="3"/>
        <v>0</v>
      </c>
      <c r="E99" s="114"/>
      <c r="F99" s="18" t="s">
        <v>68</v>
      </c>
    </row>
    <row r="100" spans="1:6" ht="48" customHeight="1">
      <c r="A100" s="4" t="s">
        <v>168</v>
      </c>
      <c r="B100" s="27"/>
      <c r="C100" s="52">
        <v>50000</v>
      </c>
      <c r="D100" s="113">
        <f t="shared" si="3"/>
        <v>50000</v>
      </c>
      <c r="E100" s="114"/>
      <c r="F100" s="18" t="s">
        <v>68</v>
      </c>
    </row>
    <row r="101" spans="1:6" ht="48" customHeight="1">
      <c r="A101" s="4" t="s">
        <v>169</v>
      </c>
      <c r="B101" s="27"/>
      <c r="C101" s="52"/>
      <c r="D101" s="113">
        <f t="shared" si="3"/>
        <v>0</v>
      </c>
      <c r="E101" s="114"/>
      <c r="F101" s="18" t="s">
        <v>63</v>
      </c>
    </row>
    <row r="102" spans="1:6" ht="48" customHeight="1">
      <c r="A102" s="4" t="s">
        <v>170</v>
      </c>
      <c r="B102" s="27">
        <v>920000</v>
      </c>
      <c r="C102" s="52"/>
      <c r="D102" s="113">
        <f t="shared" si="3"/>
        <v>0</v>
      </c>
      <c r="E102" s="114"/>
      <c r="F102" s="18"/>
    </row>
    <row r="103" spans="1:6" ht="48" customHeight="1">
      <c r="A103" s="4" t="s">
        <v>171</v>
      </c>
      <c r="B103" s="27">
        <v>3838950</v>
      </c>
      <c r="C103" s="52">
        <v>245744</v>
      </c>
      <c r="D103" s="113">
        <f t="shared" si="3"/>
        <v>245744</v>
      </c>
      <c r="E103" s="114"/>
      <c r="F103" s="18"/>
    </row>
    <row r="104" spans="1:6" ht="48" customHeight="1">
      <c r="A104" s="4" t="s">
        <v>172</v>
      </c>
      <c r="B104" s="27">
        <v>192000</v>
      </c>
      <c r="C104" s="52"/>
      <c r="D104" s="113">
        <f t="shared" si="3"/>
        <v>0</v>
      </c>
      <c r="E104" s="114"/>
      <c r="F104" s="18" t="s">
        <v>88</v>
      </c>
    </row>
    <row r="105" spans="1:6" ht="48" customHeight="1">
      <c r="A105" s="4" t="s">
        <v>173</v>
      </c>
      <c r="B105" s="27">
        <v>480000</v>
      </c>
      <c r="C105" s="52"/>
      <c r="D105" s="113">
        <f t="shared" si="3"/>
        <v>0</v>
      </c>
      <c r="E105" s="114"/>
      <c r="F105" s="18" t="s">
        <v>89</v>
      </c>
    </row>
    <row r="106" spans="1:6" ht="48" customHeight="1">
      <c r="A106" s="61" t="s">
        <v>174</v>
      </c>
      <c r="B106" s="49">
        <v>700000</v>
      </c>
      <c r="C106" s="69"/>
      <c r="D106" s="113">
        <f t="shared" si="3"/>
        <v>0</v>
      </c>
      <c r="E106" s="114"/>
      <c r="F106" s="34" t="s">
        <v>90</v>
      </c>
    </row>
    <row r="107" spans="1:6" ht="48" customHeight="1">
      <c r="A107" s="32" t="s">
        <v>8</v>
      </c>
      <c r="B107" s="100">
        <f>SUM(B96:B106)</f>
        <v>62620950</v>
      </c>
      <c r="C107" s="107">
        <f>SUM(C96:C106)</f>
        <v>9207392.7776</v>
      </c>
      <c r="D107" s="93">
        <f>SUM(D95:D106)</f>
        <v>9207392.7776</v>
      </c>
      <c r="E107" s="146"/>
      <c r="F107" s="55"/>
    </row>
    <row r="108" spans="1:6" ht="48" customHeight="1">
      <c r="A108" s="21" t="s">
        <v>52</v>
      </c>
      <c r="B108" s="48"/>
      <c r="C108" s="71"/>
      <c r="D108" s="113" t="s">
        <v>47</v>
      </c>
      <c r="E108" s="114"/>
      <c r="F108" s="56"/>
    </row>
    <row r="109" spans="1:6" ht="48" customHeight="1">
      <c r="A109" s="4" t="s">
        <v>22</v>
      </c>
      <c r="B109" s="27">
        <v>124279000</v>
      </c>
      <c r="C109" s="52">
        <f>125892820*0.1657</f>
        <v>20860440.273999996</v>
      </c>
      <c r="D109" s="113">
        <f>C109</f>
        <v>20860440.273999996</v>
      </c>
      <c r="E109" s="114"/>
      <c r="F109" s="18" t="s">
        <v>179</v>
      </c>
    </row>
    <row r="110" spans="1:6" ht="48" customHeight="1">
      <c r="A110" s="4" t="s">
        <v>23</v>
      </c>
      <c r="B110" s="27"/>
      <c r="C110" s="52"/>
      <c r="D110" s="113">
        <f aca="true" t="shared" si="4" ref="D110:D161">C110</f>
        <v>0</v>
      </c>
      <c r="E110" s="114"/>
      <c r="F110" s="18" t="s">
        <v>68</v>
      </c>
    </row>
    <row r="111" spans="1:7" s="10" customFormat="1" ht="48" customHeight="1">
      <c r="A111" s="62" t="s">
        <v>39</v>
      </c>
      <c r="B111" s="27"/>
      <c r="C111" s="52"/>
      <c r="D111" s="113">
        <f t="shared" si="4"/>
        <v>0</v>
      </c>
      <c r="E111" s="114"/>
      <c r="F111" s="18" t="s">
        <v>68</v>
      </c>
      <c r="G111" s="8"/>
    </row>
    <row r="112" spans="1:7" s="10" customFormat="1" ht="48" customHeight="1">
      <c r="A112" s="61" t="s">
        <v>40</v>
      </c>
      <c r="B112" s="49"/>
      <c r="C112" s="69"/>
      <c r="D112" s="91">
        <f t="shared" si="4"/>
        <v>0</v>
      </c>
      <c r="E112" s="92"/>
      <c r="F112" s="34" t="s">
        <v>68</v>
      </c>
      <c r="G112" s="8"/>
    </row>
    <row r="113" spans="1:6" s="10" customFormat="1" ht="48" customHeight="1">
      <c r="A113" s="4" t="s">
        <v>41</v>
      </c>
      <c r="B113" s="27"/>
      <c r="C113" s="72">
        <v>90931</v>
      </c>
      <c r="D113" s="113">
        <f t="shared" si="4"/>
        <v>90931</v>
      </c>
      <c r="E113" s="114"/>
      <c r="F113" s="18" t="s">
        <v>68</v>
      </c>
    </row>
    <row r="114" spans="1:6" s="10" customFormat="1" ht="48" customHeight="1">
      <c r="A114" s="4" t="s">
        <v>42</v>
      </c>
      <c r="B114" s="27"/>
      <c r="C114" s="72"/>
      <c r="D114" s="113">
        <f t="shared" si="4"/>
        <v>0</v>
      </c>
      <c r="E114" s="114"/>
      <c r="F114" s="18" t="s">
        <v>68</v>
      </c>
    </row>
    <row r="115" spans="1:6" s="10" customFormat="1" ht="48" customHeight="1">
      <c r="A115" s="63" t="s">
        <v>43</v>
      </c>
      <c r="B115" s="27"/>
      <c r="C115" s="72"/>
      <c r="D115" s="113">
        <f t="shared" si="4"/>
        <v>0</v>
      </c>
      <c r="E115" s="114"/>
      <c r="F115" s="18" t="s">
        <v>68</v>
      </c>
    </row>
    <row r="116" spans="1:6" ht="48" customHeight="1">
      <c r="A116" s="4" t="s">
        <v>187</v>
      </c>
      <c r="B116" s="27"/>
      <c r="C116" s="72"/>
      <c r="D116" s="113">
        <f t="shared" si="4"/>
        <v>0</v>
      </c>
      <c r="E116" s="114"/>
      <c r="F116" s="18" t="s">
        <v>68</v>
      </c>
    </row>
    <row r="117" spans="1:6" ht="48" customHeight="1">
      <c r="A117" s="4" t="s">
        <v>188</v>
      </c>
      <c r="B117" s="27"/>
      <c r="C117" s="72"/>
      <c r="D117" s="113">
        <f t="shared" si="4"/>
        <v>0</v>
      </c>
      <c r="E117" s="114"/>
      <c r="F117" s="18" t="s">
        <v>68</v>
      </c>
    </row>
    <row r="118" spans="1:6" ht="48" customHeight="1">
      <c r="A118" s="4" t="s">
        <v>189</v>
      </c>
      <c r="B118" s="27"/>
      <c r="C118" s="72"/>
      <c r="D118" s="113">
        <f t="shared" si="4"/>
        <v>0</v>
      </c>
      <c r="E118" s="114"/>
      <c r="F118" s="18" t="s">
        <v>68</v>
      </c>
    </row>
    <row r="119" spans="1:6" ht="48" customHeight="1">
      <c r="A119" s="4" t="s">
        <v>190</v>
      </c>
      <c r="B119" s="27"/>
      <c r="C119" s="52"/>
      <c r="D119" s="113">
        <f t="shared" si="4"/>
        <v>0</v>
      </c>
      <c r="E119" s="114"/>
      <c r="F119" s="18" t="s">
        <v>68</v>
      </c>
    </row>
    <row r="120" spans="1:6" ht="48" customHeight="1">
      <c r="A120" s="4" t="s">
        <v>191</v>
      </c>
      <c r="B120" s="27"/>
      <c r="C120" s="52"/>
      <c r="D120" s="113">
        <f t="shared" si="4"/>
        <v>0</v>
      </c>
      <c r="E120" s="114"/>
      <c r="F120" s="18" t="s">
        <v>68</v>
      </c>
    </row>
    <row r="121" spans="1:6" ht="48" customHeight="1">
      <c r="A121" s="4" t="s">
        <v>192</v>
      </c>
      <c r="B121" s="27"/>
      <c r="C121" s="72"/>
      <c r="D121" s="113">
        <f t="shared" si="4"/>
        <v>0</v>
      </c>
      <c r="E121" s="114"/>
      <c r="F121" s="18" t="s">
        <v>68</v>
      </c>
    </row>
    <row r="122" spans="1:6" ht="48" customHeight="1">
      <c r="A122" s="4" t="s">
        <v>193</v>
      </c>
      <c r="B122" s="27"/>
      <c r="C122" s="72">
        <v>120859</v>
      </c>
      <c r="D122" s="113">
        <f t="shared" si="4"/>
        <v>120859</v>
      </c>
      <c r="E122" s="114"/>
      <c r="F122" s="18" t="s">
        <v>68</v>
      </c>
    </row>
    <row r="123" spans="1:7" s="98" customFormat="1" ht="48" customHeight="1">
      <c r="A123" s="5" t="s">
        <v>194</v>
      </c>
      <c r="B123" s="94"/>
      <c r="C123" s="95"/>
      <c r="D123" s="113">
        <f t="shared" si="4"/>
        <v>0</v>
      </c>
      <c r="E123" s="114"/>
      <c r="F123" s="99" t="s">
        <v>68</v>
      </c>
      <c r="G123" s="97"/>
    </row>
    <row r="124" spans="1:6" ht="48" customHeight="1">
      <c r="A124" s="4" t="s">
        <v>195</v>
      </c>
      <c r="B124" s="27"/>
      <c r="C124" s="72"/>
      <c r="D124" s="113">
        <f t="shared" si="4"/>
        <v>0</v>
      </c>
      <c r="E124" s="114"/>
      <c r="F124" s="18" t="s">
        <v>68</v>
      </c>
    </row>
    <row r="125" spans="1:6" ht="48" customHeight="1">
      <c r="A125" s="4" t="s">
        <v>196</v>
      </c>
      <c r="B125" s="27"/>
      <c r="C125" s="72">
        <v>354000</v>
      </c>
      <c r="D125" s="113">
        <f t="shared" si="4"/>
        <v>354000</v>
      </c>
      <c r="E125" s="114"/>
      <c r="F125" s="19" t="s">
        <v>68</v>
      </c>
    </row>
    <row r="126" spans="1:6" ht="48" customHeight="1">
      <c r="A126" s="4" t="s">
        <v>197</v>
      </c>
      <c r="B126" s="27"/>
      <c r="C126" s="72">
        <v>173900</v>
      </c>
      <c r="D126" s="113">
        <f t="shared" si="4"/>
        <v>173900</v>
      </c>
      <c r="E126" s="114"/>
      <c r="F126" s="19" t="s">
        <v>68</v>
      </c>
    </row>
    <row r="127" spans="1:7" s="28" customFormat="1" ht="48" customHeight="1">
      <c r="A127" s="61" t="s">
        <v>198</v>
      </c>
      <c r="B127" s="49"/>
      <c r="C127" s="153">
        <v>251300</v>
      </c>
      <c r="D127" s="91">
        <f t="shared" si="4"/>
        <v>251300</v>
      </c>
      <c r="E127" s="92"/>
      <c r="F127" s="154" t="s">
        <v>68</v>
      </c>
      <c r="G127" s="13"/>
    </row>
    <row r="128" spans="1:7" s="98" customFormat="1" ht="48" customHeight="1">
      <c r="A128" s="5" t="s">
        <v>199</v>
      </c>
      <c r="B128" s="94"/>
      <c r="C128" s="95"/>
      <c r="D128" s="113">
        <f t="shared" si="4"/>
        <v>0</v>
      </c>
      <c r="E128" s="114"/>
      <c r="F128" s="96" t="s">
        <v>68</v>
      </c>
      <c r="G128" s="97"/>
    </row>
    <row r="129" spans="1:7" s="98" customFormat="1" ht="48" customHeight="1">
      <c r="A129" s="5" t="s">
        <v>200</v>
      </c>
      <c r="B129" s="94"/>
      <c r="C129" s="95">
        <v>489511</v>
      </c>
      <c r="D129" s="113">
        <f t="shared" si="4"/>
        <v>489511</v>
      </c>
      <c r="E129" s="114"/>
      <c r="F129" s="96" t="s">
        <v>68</v>
      </c>
      <c r="G129" s="97"/>
    </row>
    <row r="130" spans="1:6" ht="48" customHeight="1">
      <c r="A130" s="4" t="s">
        <v>201</v>
      </c>
      <c r="B130" s="27"/>
      <c r="C130" s="72"/>
      <c r="D130" s="113">
        <f t="shared" si="4"/>
        <v>0</v>
      </c>
      <c r="E130" s="114"/>
      <c r="F130" s="19" t="s">
        <v>68</v>
      </c>
    </row>
    <row r="131" spans="1:6" ht="48" customHeight="1">
      <c r="A131" s="4" t="s">
        <v>202</v>
      </c>
      <c r="B131" s="27"/>
      <c r="C131" s="72"/>
      <c r="D131" s="113">
        <f t="shared" si="4"/>
        <v>0</v>
      </c>
      <c r="E131" s="114"/>
      <c r="F131" s="19" t="s">
        <v>68</v>
      </c>
    </row>
    <row r="132" spans="1:6" ht="48" customHeight="1">
      <c r="A132" s="4" t="s">
        <v>203</v>
      </c>
      <c r="B132" s="27"/>
      <c r="C132" s="72">
        <v>193800</v>
      </c>
      <c r="D132" s="113">
        <f t="shared" si="4"/>
        <v>193800</v>
      </c>
      <c r="E132" s="114"/>
      <c r="F132" s="19" t="s">
        <v>68</v>
      </c>
    </row>
    <row r="133" spans="1:6" ht="48" customHeight="1">
      <c r="A133" s="4" t="s">
        <v>204</v>
      </c>
      <c r="B133" s="27"/>
      <c r="C133" s="72">
        <v>157800</v>
      </c>
      <c r="D133" s="113">
        <f t="shared" si="4"/>
        <v>157800</v>
      </c>
      <c r="E133" s="114"/>
      <c r="F133" s="19" t="s">
        <v>68</v>
      </c>
    </row>
    <row r="134" spans="1:6" ht="48" customHeight="1">
      <c r="A134" s="4" t="s">
        <v>205</v>
      </c>
      <c r="B134" s="27"/>
      <c r="C134" s="72">
        <v>450000</v>
      </c>
      <c r="D134" s="113">
        <f t="shared" si="4"/>
        <v>450000</v>
      </c>
      <c r="E134" s="114"/>
      <c r="F134" s="19" t="s">
        <v>68</v>
      </c>
    </row>
    <row r="135" spans="1:7" s="98" customFormat="1" ht="48" customHeight="1">
      <c r="A135" s="5" t="s">
        <v>206</v>
      </c>
      <c r="B135" s="94"/>
      <c r="C135" s="105"/>
      <c r="D135" s="115">
        <f t="shared" si="4"/>
        <v>0</v>
      </c>
      <c r="E135" s="116"/>
      <c r="F135" s="112" t="s">
        <v>68</v>
      </c>
      <c r="G135" s="97"/>
    </row>
    <row r="136" spans="1:7" s="98" customFormat="1" ht="48" customHeight="1">
      <c r="A136" s="5" t="s">
        <v>207</v>
      </c>
      <c r="B136" s="94"/>
      <c r="C136" s="105"/>
      <c r="D136" s="115">
        <f t="shared" si="4"/>
        <v>0</v>
      </c>
      <c r="E136" s="116"/>
      <c r="F136" s="99" t="s">
        <v>68</v>
      </c>
      <c r="G136" s="97"/>
    </row>
    <row r="137" spans="1:7" s="98" customFormat="1" ht="48" customHeight="1">
      <c r="A137" s="5" t="s">
        <v>208</v>
      </c>
      <c r="B137" s="94"/>
      <c r="C137" s="105"/>
      <c r="D137" s="115">
        <f t="shared" si="4"/>
        <v>0</v>
      </c>
      <c r="E137" s="116"/>
      <c r="F137" s="112" t="s">
        <v>68</v>
      </c>
      <c r="G137" s="97"/>
    </row>
    <row r="138" spans="1:6" ht="48" customHeight="1">
      <c r="A138" s="4" t="s">
        <v>209</v>
      </c>
      <c r="B138" s="27"/>
      <c r="C138" s="52"/>
      <c r="D138" s="113">
        <f t="shared" si="4"/>
        <v>0</v>
      </c>
      <c r="E138" s="114"/>
      <c r="F138" s="20" t="s">
        <v>68</v>
      </c>
    </row>
    <row r="139" spans="1:6" ht="48" customHeight="1">
      <c r="A139" s="4" t="s">
        <v>210</v>
      </c>
      <c r="B139" s="27"/>
      <c r="C139" s="52">
        <v>207180</v>
      </c>
      <c r="D139" s="113">
        <f t="shared" si="4"/>
        <v>207180</v>
      </c>
      <c r="E139" s="114"/>
      <c r="F139" s="20" t="s">
        <v>68</v>
      </c>
    </row>
    <row r="140" spans="1:6" ht="48" customHeight="1">
      <c r="A140" s="4" t="s">
        <v>211</v>
      </c>
      <c r="B140" s="27"/>
      <c r="C140" s="52">
        <v>302000</v>
      </c>
      <c r="D140" s="113">
        <f t="shared" si="4"/>
        <v>302000</v>
      </c>
      <c r="E140" s="114"/>
      <c r="F140" s="20" t="s">
        <v>68</v>
      </c>
    </row>
    <row r="141" spans="1:7" s="98" customFormat="1" ht="48" customHeight="1">
      <c r="A141" s="5" t="s">
        <v>212</v>
      </c>
      <c r="B141" s="94"/>
      <c r="C141" s="105">
        <v>808800</v>
      </c>
      <c r="D141" s="115">
        <f t="shared" si="4"/>
        <v>808800</v>
      </c>
      <c r="E141" s="116"/>
      <c r="F141" s="99" t="s">
        <v>186</v>
      </c>
      <c r="G141" s="97"/>
    </row>
    <row r="142" spans="1:6" ht="48" customHeight="1">
      <c r="A142" s="61" t="s">
        <v>213</v>
      </c>
      <c r="B142" s="49">
        <v>360000</v>
      </c>
      <c r="C142" s="69"/>
      <c r="D142" s="91">
        <f t="shared" si="4"/>
        <v>0</v>
      </c>
      <c r="E142" s="92"/>
      <c r="F142" s="65"/>
    </row>
    <row r="143" spans="1:6" ht="48" customHeight="1">
      <c r="A143" s="4" t="s">
        <v>214</v>
      </c>
      <c r="B143" s="27">
        <v>3367406</v>
      </c>
      <c r="C143" s="52"/>
      <c r="D143" s="113">
        <f t="shared" si="4"/>
        <v>0</v>
      </c>
      <c r="E143" s="114"/>
      <c r="F143" s="20"/>
    </row>
    <row r="144" spans="1:6" ht="48" customHeight="1">
      <c r="A144" s="4" t="s">
        <v>215</v>
      </c>
      <c r="B144" s="27">
        <v>5760000</v>
      </c>
      <c r="C144" s="52"/>
      <c r="D144" s="113">
        <f t="shared" si="4"/>
        <v>0</v>
      </c>
      <c r="E144" s="114"/>
      <c r="F144" s="20"/>
    </row>
    <row r="145" spans="1:6" ht="48" customHeight="1">
      <c r="A145" s="4" t="s">
        <v>216</v>
      </c>
      <c r="B145" s="27">
        <v>4480000</v>
      </c>
      <c r="C145" s="52"/>
      <c r="D145" s="113">
        <f t="shared" si="4"/>
        <v>0</v>
      </c>
      <c r="E145" s="114"/>
      <c r="F145" s="20"/>
    </row>
    <row r="146" spans="1:6" ht="48" customHeight="1">
      <c r="A146" s="4" t="s">
        <v>217</v>
      </c>
      <c r="B146" s="27">
        <v>48400</v>
      </c>
      <c r="C146" s="52"/>
      <c r="D146" s="113">
        <f t="shared" si="4"/>
        <v>0</v>
      </c>
      <c r="E146" s="114"/>
      <c r="F146" s="20"/>
    </row>
    <row r="147" spans="1:6" ht="48" customHeight="1">
      <c r="A147" s="4" t="s">
        <v>218</v>
      </c>
      <c r="B147" s="27">
        <v>400000</v>
      </c>
      <c r="C147" s="52"/>
      <c r="D147" s="113">
        <f t="shared" si="4"/>
        <v>0</v>
      </c>
      <c r="E147" s="114"/>
      <c r="F147" s="20"/>
    </row>
    <row r="148" spans="1:6" ht="48" customHeight="1">
      <c r="A148" s="4" t="s">
        <v>219</v>
      </c>
      <c r="B148" s="27">
        <v>898250</v>
      </c>
      <c r="C148" s="52"/>
      <c r="D148" s="113">
        <f t="shared" si="4"/>
        <v>0</v>
      </c>
      <c r="E148" s="114"/>
      <c r="F148" s="20"/>
    </row>
    <row r="149" spans="1:6" ht="48" customHeight="1">
      <c r="A149" s="4" t="s">
        <v>220</v>
      </c>
      <c r="B149" s="27">
        <v>900000</v>
      </c>
      <c r="C149" s="52"/>
      <c r="D149" s="113">
        <f t="shared" si="4"/>
        <v>0</v>
      </c>
      <c r="E149" s="114"/>
      <c r="F149" s="20" t="s">
        <v>91</v>
      </c>
    </row>
    <row r="150" spans="1:6" ht="48" customHeight="1">
      <c r="A150" s="4" t="s">
        <v>221</v>
      </c>
      <c r="B150" s="27">
        <v>552000</v>
      </c>
      <c r="C150" s="52"/>
      <c r="D150" s="113">
        <f t="shared" si="4"/>
        <v>0</v>
      </c>
      <c r="E150" s="114"/>
      <c r="F150" s="20" t="s">
        <v>92</v>
      </c>
    </row>
    <row r="151" spans="1:6" ht="48" customHeight="1">
      <c r="A151" s="4" t="s">
        <v>222</v>
      </c>
      <c r="B151" s="27">
        <v>250000</v>
      </c>
      <c r="C151" s="52"/>
      <c r="D151" s="113">
        <f t="shared" si="4"/>
        <v>0</v>
      </c>
      <c r="E151" s="114"/>
      <c r="F151" s="20" t="s">
        <v>93</v>
      </c>
    </row>
    <row r="152" spans="1:6" ht="48" customHeight="1">
      <c r="A152" s="4" t="s">
        <v>223</v>
      </c>
      <c r="B152" s="27">
        <v>655200</v>
      </c>
      <c r="C152" s="52"/>
      <c r="D152" s="113">
        <f t="shared" si="4"/>
        <v>0</v>
      </c>
      <c r="E152" s="114"/>
      <c r="F152" s="20" t="s">
        <v>93</v>
      </c>
    </row>
    <row r="153" spans="1:6" ht="48" customHeight="1">
      <c r="A153" s="4" t="s">
        <v>224</v>
      </c>
      <c r="B153" s="27">
        <v>350000</v>
      </c>
      <c r="C153" s="52"/>
      <c r="D153" s="113">
        <f t="shared" si="4"/>
        <v>0</v>
      </c>
      <c r="E153" s="114"/>
      <c r="F153" s="20" t="s">
        <v>94</v>
      </c>
    </row>
    <row r="154" spans="1:6" ht="48" customHeight="1">
      <c r="A154" s="4" t="s">
        <v>225</v>
      </c>
      <c r="B154" s="27">
        <v>250000</v>
      </c>
      <c r="C154" s="52"/>
      <c r="D154" s="113">
        <f t="shared" si="4"/>
        <v>0</v>
      </c>
      <c r="E154" s="114"/>
      <c r="F154" s="20" t="s">
        <v>94</v>
      </c>
    </row>
    <row r="155" spans="1:6" ht="48" customHeight="1">
      <c r="A155" s="4" t="s">
        <v>226</v>
      </c>
      <c r="B155" s="27">
        <v>300000</v>
      </c>
      <c r="C155" s="52"/>
      <c r="D155" s="113">
        <f t="shared" si="4"/>
        <v>0</v>
      </c>
      <c r="E155" s="114"/>
      <c r="F155" s="20" t="s">
        <v>95</v>
      </c>
    </row>
    <row r="156" spans="1:6" ht="48" customHeight="1">
      <c r="A156" s="4" t="s">
        <v>227</v>
      </c>
      <c r="B156" s="27">
        <v>50000</v>
      </c>
      <c r="C156" s="52">
        <v>50000</v>
      </c>
      <c r="D156" s="113">
        <f t="shared" si="4"/>
        <v>50000</v>
      </c>
      <c r="E156" s="114"/>
      <c r="F156" s="20" t="s">
        <v>95</v>
      </c>
    </row>
    <row r="157" spans="1:6" ht="48" customHeight="1">
      <c r="A157" s="61" t="s">
        <v>228</v>
      </c>
      <c r="B157" s="49">
        <v>100000</v>
      </c>
      <c r="C157" s="69"/>
      <c r="D157" s="91">
        <f t="shared" si="4"/>
        <v>0</v>
      </c>
      <c r="E157" s="92"/>
      <c r="F157" s="65" t="s">
        <v>96</v>
      </c>
    </row>
    <row r="158" spans="1:6" ht="48" customHeight="1">
      <c r="A158" s="4" t="s">
        <v>229</v>
      </c>
      <c r="B158" s="27">
        <v>100000</v>
      </c>
      <c r="C158" s="52"/>
      <c r="D158" s="113">
        <f t="shared" si="4"/>
        <v>0</v>
      </c>
      <c r="E158" s="114"/>
      <c r="F158" s="20" t="s">
        <v>97</v>
      </c>
    </row>
    <row r="159" spans="1:6" ht="70.5" customHeight="1">
      <c r="A159" s="4" t="s">
        <v>230</v>
      </c>
      <c r="B159" s="27"/>
      <c r="C159" s="52"/>
      <c r="D159" s="113">
        <f t="shared" si="4"/>
        <v>0</v>
      </c>
      <c r="E159" s="114"/>
      <c r="F159" s="20" t="s">
        <v>234</v>
      </c>
    </row>
    <row r="160" spans="1:6" ht="48" customHeight="1">
      <c r="A160" s="4" t="s">
        <v>231</v>
      </c>
      <c r="B160" s="27">
        <v>450000</v>
      </c>
      <c r="C160" s="52"/>
      <c r="D160" s="113">
        <f t="shared" si="4"/>
        <v>0</v>
      </c>
      <c r="E160" s="114"/>
      <c r="F160" s="20" t="s">
        <v>98</v>
      </c>
    </row>
    <row r="161" spans="1:6" ht="48" customHeight="1">
      <c r="A161" s="61" t="s">
        <v>232</v>
      </c>
      <c r="B161" s="49">
        <v>240000</v>
      </c>
      <c r="C161" s="69"/>
      <c r="D161" s="113">
        <f t="shared" si="4"/>
        <v>0</v>
      </c>
      <c r="E161" s="114"/>
      <c r="F161" s="65" t="s">
        <v>96</v>
      </c>
    </row>
    <row r="162" spans="1:6" ht="48.75" customHeight="1">
      <c r="A162" s="3" t="s">
        <v>8</v>
      </c>
      <c r="B162" s="100">
        <f>SUM(B109:B161)</f>
        <v>143790256</v>
      </c>
      <c r="C162" s="103">
        <f>SUM(C109:C161)</f>
        <v>24510521.273999996</v>
      </c>
      <c r="D162" s="93">
        <f>SUM(D108:D161)</f>
        <v>24510521.273999996</v>
      </c>
      <c r="E162" s="139"/>
      <c r="F162" s="85"/>
    </row>
    <row r="163" spans="1:6" ht="48" customHeight="1">
      <c r="A163" s="51" t="s">
        <v>53</v>
      </c>
      <c r="B163" s="84"/>
      <c r="C163" s="52"/>
      <c r="D163" s="113"/>
      <c r="E163" s="114"/>
      <c r="F163" s="18"/>
    </row>
    <row r="164" spans="1:7" ht="48" customHeight="1">
      <c r="A164" s="4" t="s">
        <v>177</v>
      </c>
      <c r="B164" s="26" t="s">
        <v>48</v>
      </c>
      <c r="C164" s="70"/>
      <c r="D164" s="113">
        <f>C164</f>
        <v>0</v>
      </c>
      <c r="E164" s="114"/>
      <c r="F164" s="18" t="s">
        <v>57</v>
      </c>
      <c r="G164" s="14"/>
    </row>
    <row r="165" spans="1:7" s="10" customFormat="1" ht="48" customHeight="1">
      <c r="A165" s="4" t="s">
        <v>44</v>
      </c>
      <c r="B165" s="25" t="s">
        <v>48</v>
      </c>
      <c r="C165" s="73">
        <v>191425</v>
      </c>
      <c r="D165" s="113">
        <f aca="true" t="shared" si="5" ref="D165:D173">C165</f>
        <v>191425</v>
      </c>
      <c r="E165" s="114"/>
      <c r="F165" s="18" t="s">
        <v>68</v>
      </c>
      <c r="G165" s="14"/>
    </row>
    <row r="166" spans="1:6" ht="48" customHeight="1">
      <c r="A166" s="4" t="s">
        <v>159</v>
      </c>
      <c r="B166" s="45"/>
      <c r="C166" s="73"/>
      <c r="D166" s="113">
        <f t="shared" si="5"/>
        <v>0</v>
      </c>
      <c r="E166" s="114"/>
      <c r="F166" s="18" t="s">
        <v>68</v>
      </c>
    </row>
    <row r="167" spans="1:6" ht="48" customHeight="1">
      <c r="A167" s="4" t="s">
        <v>160</v>
      </c>
      <c r="B167" s="45"/>
      <c r="C167" s="73">
        <v>453580</v>
      </c>
      <c r="D167" s="113">
        <f t="shared" si="5"/>
        <v>453580</v>
      </c>
      <c r="E167" s="114"/>
      <c r="F167" s="18" t="s">
        <v>68</v>
      </c>
    </row>
    <row r="168" spans="1:7" s="10" customFormat="1" ht="48" customHeight="1">
      <c r="A168" s="81" t="s">
        <v>161</v>
      </c>
      <c r="B168" s="27">
        <v>200000</v>
      </c>
      <c r="C168" s="73"/>
      <c r="D168" s="113">
        <f t="shared" si="5"/>
        <v>0</v>
      </c>
      <c r="E168" s="114"/>
      <c r="F168" s="18" t="s">
        <v>74</v>
      </c>
      <c r="G168" s="14"/>
    </row>
    <row r="169" spans="1:7" s="10" customFormat="1" ht="48" customHeight="1">
      <c r="A169" s="81" t="s">
        <v>162</v>
      </c>
      <c r="B169" s="27">
        <v>682500</v>
      </c>
      <c r="C169" s="73"/>
      <c r="D169" s="113">
        <f t="shared" si="5"/>
        <v>0</v>
      </c>
      <c r="E169" s="114"/>
      <c r="F169" s="18" t="s">
        <v>99</v>
      </c>
      <c r="G169" s="14"/>
    </row>
    <row r="170" spans="1:7" s="10" customFormat="1" ht="48" customHeight="1">
      <c r="A170" s="81" t="s">
        <v>163</v>
      </c>
      <c r="B170" s="27">
        <v>200000</v>
      </c>
      <c r="C170" s="73"/>
      <c r="D170" s="113">
        <f t="shared" si="5"/>
        <v>0</v>
      </c>
      <c r="E170" s="114"/>
      <c r="F170" s="18" t="s">
        <v>80</v>
      </c>
      <c r="G170" s="14"/>
    </row>
    <row r="171" spans="1:7" s="10" customFormat="1" ht="48" customHeight="1">
      <c r="A171" s="64" t="s">
        <v>164</v>
      </c>
      <c r="B171" s="49">
        <v>950000</v>
      </c>
      <c r="C171" s="74"/>
      <c r="D171" s="91">
        <f t="shared" si="5"/>
        <v>0</v>
      </c>
      <c r="E171" s="92"/>
      <c r="F171" s="34"/>
      <c r="G171" s="14"/>
    </row>
    <row r="172" spans="1:7" s="10" customFormat="1" ht="48" customHeight="1">
      <c r="A172" s="81" t="s">
        <v>176</v>
      </c>
      <c r="B172" s="27"/>
      <c r="C172" s="73">
        <v>295616</v>
      </c>
      <c r="D172" s="113">
        <f t="shared" si="5"/>
        <v>295616</v>
      </c>
      <c r="E172" s="114"/>
      <c r="F172" s="18" t="s">
        <v>178</v>
      </c>
      <c r="G172" s="14"/>
    </row>
    <row r="173" spans="1:7" s="10" customFormat="1" ht="48" customHeight="1">
      <c r="A173" s="64" t="s">
        <v>175</v>
      </c>
      <c r="B173" s="49">
        <v>23564</v>
      </c>
      <c r="C173" s="74"/>
      <c r="D173" s="91">
        <f t="shared" si="5"/>
        <v>0</v>
      </c>
      <c r="E173" s="92"/>
      <c r="F173" s="82"/>
      <c r="G173" s="14"/>
    </row>
    <row r="174" spans="1:6" s="10" customFormat="1" ht="40.5" customHeight="1">
      <c r="A174" s="33" t="s">
        <v>19</v>
      </c>
      <c r="B174" s="106">
        <f>SUM(B164:B173)</f>
        <v>2056064</v>
      </c>
      <c r="C174" s="109">
        <f>SUM(C164:C173)</f>
        <v>940621</v>
      </c>
      <c r="D174" s="132">
        <f>SUM(D164:D173)</f>
        <v>940621</v>
      </c>
      <c r="E174" s="133"/>
      <c r="F174" s="57"/>
    </row>
    <row r="175" spans="1:6" s="10" customFormat="1" ht="30.75" customHeight="1">
      <c r="A175" s="128" t="s">
        <v>9</v>
      </c>
      <c r="B175" s="129">
        <f>SUM(B174+B162+B107+B94+B78+B56)</f>
        <v>225961000</v>
      </c>
      <c r="C175" s="131">
        <f>SUM(C174+C162+C107+C94+C78+C56)</f>
        <v>35959318.051599994</v>
      </c>
      <c r="D175" s="110" t="s">
        <v>54</v>
      </c>
      <c r="E175" s="100">
        <f>SUM(D56,D78,D94,D107,D162,D174)</f>
        <v>35959318.051599994</v>
      </c>
      <c r="F175" s="58"/>
    </row>
    <row r="176" spans="1:6" s="10" customFormat="1" ht="26.25" customHeight="1">
      <c r="A176" s="128"/>
      <c r="B176" s="130"/>
      <c r="C176" s="131"/>
      <c r="D176" s="111" t="s">
        <v>55</v>
      </c>
      <c r="E176" s="100">
        <f>E10+E12-E175</f>
        <v>327012942.9484</v>
      </c>
      <c r="F176" s="59"/>
    </row>
    <row r="177" spans="1:6" s="10" customFormat="1" ht="24.75" customHeight="1">
      <c r="A177" s="13" t="s">
        <v>10</v>
      </c>
      <c r="B177" s="13"/>
      <c r="C177" s="66"/>
      <c r="D177" s="13"/>
      <c r="E177" s="13" t="s">
        <v>28</v>
      </c>
      <c r="F177" s="40"/>
    </row>
    <row r="178" spans="1:6" s="10" customFormat="1" ht="24.75" customHeight="1">
      <c r="A178" s="124" t="s">
        <v>12</v>
      </c>
      <c r="B178" s="140"/>
      <c r="C178" s="140"/>
      <c r="D178" s="23"/>
      <c r="E178" s="23"/>
      <c r="F178" s="36"/>
    </row>
    <row r="179" spans="1:7" s="10" customFormat="1" ht="24.75" customHeight="1">
      <c r="A179" s="124" t="s">
        <v>18</v>
      </c>
      <c r="B179" s="125"/>
      <c r="C179" s="125"/>
      <c r="D179" s="125"/>
      <c r="E179" s="125"/>
      <c r="F179" s="125"/>
      <c r="G179" s="11"/>
    </row>
    <row r="180" spans="1:6" s="10" customFormat="1" ht="24.75" customHeight="1">
      <c r="A180" s="17">
        <f>E176</f>
        <v>327012942.9484</v>
      </c>
      <c r="B180" s="8" t="s">
        <v>4</v>
      </c>
      <c r="C180" s="75"/>
      <c r="D180" s="8"/>
      <c r="F180" s="37"/>
    </row>
    <row r="181" spans="1:6" s="10" customFormat="1" ht="24.75" customHeight="1">
      <c r="A181" s="120" t="s">
        <v>58</v>
      </c>
      <c r="B181" s="148"/>
      <c r="C181" s="148"/>
      <c r="D181" s="148"/>
      <c r="E181" s="148"/>
      <c r="F181" s="148"/>
    </row>
    <row r="182" spans="1:6" s="10" customFormat="1" ht="31.5" customHeight="1">
      <c r="A182" s="147" t="s">
        <v>235</v>
      </c>
      <c r="B182" s="147"/>
      <c r="C182" s="147"/>
      <c r="D182" s="147"/>
      <c r="E182" s="147"/>
      <c r="F182" s="147"/>
    </row>
    <row r="183" spans="1:6" s="10" customFormat="1" ht="31.5" customHeight="1">
      <c r="A183" s="147" t="s">
        <v>183</v>
      </c>
      <c r="B183" s="147"/>
      <c r="C183" s="147"/>
      <c r="D183" s="147"/>
      <c r="E183" s="147"/>
      <c r="F183" s="147"/>
    </row>
    <row r="184" spans="1:6" s="10" customFormat="1" ht="36.75" customHeight="1">
      <c r="A184" s="147" t="s">
        <v>236</v>
      </c>
      <c r="B184" s="147"/>
      <c r="C184" s="147"/>
      <c r="D184" s="147"/>
      <c r="E184" s="147"/>
      <c r="F184" s="147"/>
    </row>
    <row r="185" spans="1:7" s="10" customFormat="1" ht="63" customHeight="1">
      <c r="A185" s="1" t="s">
        <v>184</v>
      </c>
      <c r="B185" s="8"/>
      <c r="C185" s="76" t="s">
        <v>15</v>
      </c>
      <c r="D185" s="8"/>
      <c r="F185" s="37"/>
      <c r="G185" s="24"/>
    </row>
    <row r="186" spans="1:6" s="10" customFormat="1" ht="73.5" customHeight="1">
      <c r="A186" s="1" t="s">
        <v>14</v>
      </c>
      <c r="B186" s="8"/>
      <c r="C186" s="76" t="s">
        <v>13</v>
      </c>
      <c r="D186" s="8"/>
      <c r="F186" s="37"/>
    </row>
    <row r="187" spans="1:6" s="10" customFormat="1" ht="30" customHeight="1">
      <c r="A187" s="1"/>
      <c r="B187" s="24"/>
      <c r="C187" s="78"/>
      <c r="D187" s="24"/>
      <c r="E187" s="24"/>
      <c r="F187" s="42"/>
    </row>
    <row r="188" spans="1:7" s="10" customFormat="1" ht="63" customHeight="1">
      <c r="A188" s="2"/>
      <c r="B188" s="7"/>
      <c r="C188" s="77"/>
      <c r="D188" s="7"/>
      <c r="E188" s="6"/>
      <c r="F188" s="41"/>
      <c r="G188" s="24"/>
    </row>
    <row r="189" spans="1:7" s="10" customFormat="1" ht="87" customHeight="1">
      <c r="A189" s="2"/>
      <c r="B189" s="7"/>
      <c r="C189" s="77"/>
      <c r="D189" s="7"/>
      <c r="E189" s="6"/>
      <c r="F189" s="41"/>
      <c r="G189" s="14"/>
    </row>
    <row r="190" spans="1:6" s="10" customFormat="1" ht="75.75" customHeight="1">
      <c r="A190" s="2"/>
      <c r="B190" s="7"/>
      <c r="C190" s="77"/>
      <c r="D190" s="7"/>
      <c r="E190" s="6"/>
      <c r="F190" s="41"/>
    </row>
    <row r="191" spans="1:8" s="10" customFormat="1" ht="60" customHeight="1">
      <c r="A191" s="2"/>
      <c r="B191" s="7"/>
      <c r="C191" s="77"/>
      <c r="D191" s="7"/>
      <c r="E191" s="6"/>
      <c r="F191" s="41"/>
      <c r="G191" s="11"/>
      <c r="H191" s="13"/>
    </row>
    <row r="192" spans="1:6" s="10" customFormat="1" ht="49.5" customHeight="1">
      <c r="A192" s="2"/>
      <c r="B192" s="7"/>
      <c r="C192" s="77"/>
      <c r="D192" s="7"/>
      <c r="E192" s="6"/>
      <c r="F192" s="41"/>
    </row>
    <row r="193" spans="1:6" s="10" customFormat="1" ht="39.75" customHeight="1">
      <c r="A193" s="2"/>
      <c r="B193" s="7"/>
      <c r="C193" s="77"/>
      <c r="D193" s="7"/>
      <c r="E193" s="6"/>
      <c r="F193" s="41"/>
    </row>
    <row r="194" spans="1:6" s="10" customFormat="1" ht="39.75" customHeight="1">
      <c r="A194" s="2"/>
      <c r="B194" s="7"/>
      <c r="C194" s="77"/>
      <c r="D194" s="7"/>
      <c r="E194" s="6"/>
      <c r="F194" s="41"/>
    </row>
    <row r="195" spans="1:7" s="10" customFormat="1" ht="39.75" customHeight="1">
      <c r="A195" s="2"/>
      <c r="B195" s="7"/>
      <c r="C195" s="77"/>
      <c r="D195" s="7"/>
      <c r="E195" s="6"/>
      <c r="F195" s="41"/>
      <c r="G195" s="14"/>
    </row>
    <row r="196" spans="1:7" s="11" customFormat="1" ht="39.75" customHeight="1">
      <c r="A196" s="2"/>
      <c r="B196" s="7"/>
      <c r="C196" s="77"/>
      <c r="D196" s="7"/>
      <c r="E196" s="6"/>
      <c r="F196" s="41"/>
      <c r="G196" s="10"/>
    </row>
    <row r="197" spans="1:7" s="10" customFormat="1" ht="39.75" customHeight="1">
      <c r="A197" s="2"/>
      <c r="B197" s="7"/>
      <c r="C197" s="77"/>
      <c r="D197" s="7"/>
      <c r="E197" s="6"/>
      <c r="F197" s="41"/>
      <c r="G197" s="15"/>
    </row>
    <row r="198" spans="1:7" s="10" customFormat="1" ht="39.75" customHeight="1">
      <c r="A198" s="2"/>
      <c r="B198" s="7"/>
      <c r="C198" s="77"/>
      <c r="D198" s="7"/>
      <c r="E198" s="6"/>
      <c r="F198" s="41"/>
      <c r="G198" s="15"/>
    </row>
    <row r="199" spans="1:7" s="10" customFormat="1" ht="39.75" customHeight="1">
      <c r="A199" s="2"/>
      <c r="B199" s="7"/>
      <c r="C199" s="77"/>
      <c r="D199" s="7"/>
      <c r="E199" s="6"/>
      <c r="F199" s="41"/>
      <c r="G199" s="11"/>
    </row>
    <row r="200" spans="1:6" s="10" customFormat="1" ht="39.75" customHeight="1">
      <c r="A200" s="2"/>
      <c r="B200" s="7"/>
      <c r="C200" s="77"/>
      <c r="D200" s="7"/>
      <c r="E200" s="6"/>
      <c r="F200" s="41"/>
    </row>
    <row r="201" spans="1:6" s="10" customFormat="1" ht="39.75" customHeight="1">
      <c r="A201" s="2"/>
      <c r="B201" s="7"/>
      <c r="C201" s="77"/>
      <c r="D201" s="7"/>
      <c r="E201" s="6"/>
      <c r="F201" s="41"/>
    </row>
    <row r="202" spans="1:7" s="11" customFormat="1" ht="39.75" customHeight="1">
      <c r="A202" s="2"/>
      <c r="B202" s="7"/>
      <c r="C202" s="77"/>
      <c r="D202" s="7"/>
      <c r="E202" s="6"/>
      <c r="F202" s="41"/>
      <c r="G202" s="10"/>
    </row>
    <row r="203" spans="1:7" s="11" customFormat="1" ht="39.75" customHeight="1">
      <c r="A203" s="2"/>
      <c r="B203" s="7"/>
      <c r="C203" s="77"/>
      <c r="D203" s="7"/>
      <c r="E203" s="6"/>
      <c r="F203" s="41"/>
      <c r="G203" s="10"/>
    </row>
    <row r="204" spans="1:9" s="11" customFormat="1" ht="39.75" customHeight="1">
      <c r="A204" s="2"/>
      <c r="B204" s="7"/>
      <c r="C204" s="77"/>
      <c r="D204" s="7"/>
      <c r="E204" s="6"/>
      <c r="F204" s="41"/>
      <c r="G204" s="10"/>
      <c r="I204" s="9"/>
    </row>
    <row r="205" spans="1:9" s="10" customFormat="1" ht="30" customHeight="1">
      <c r="A205" s="2"/>
      <c r="B205" s="7"/>
      <c r="C205" s="77"/>
      <c r="D205" s="7"/>
      <c r="E205" s="6"/>
      <c r="F205" s="41"/>
      <c r="H205" s="2"/>
      <c r="I205" s="2"/>
    </row>
    <row r="206" ht="30" customHeight="1"/>
    <row r="207" ht="30" customHeight="1"/>
    <row r="208" ht="39.75" customHeight="1"/>
    <row r="209" ht="79.5" customHeight="1"/>
    <row r="210" ht="79.5" customHeight="1"/>
    <row r="211" ht="79.5" customHeight="1"/>
  </sheetData>
  <mergeCells count="182">
    <mergeCell ref="A184:F184"/>
    <mergeCell ref="A182:F182"/>
    <mergeCell ref="A183:F183"/>
    <mergeCell ref="D128:E128"/>
    <mergeCell ref="D130:E130"/>
    <mergeCell ref="D135:E135"/>
    <mergeCell ref="D134:E134"/>
    <mergeCell ref="D165:E165"/>
    <mergeCell ref="A181:F181"/>
    <mergeCell ref="D110:E110"/>
    <mergeCell ref="D112:E112"/>
    <mergeCell ref="D97:E97"/>
    <mergeCell ref="D94:E94"/>
    <mergeCell ref="D107:E107"/>
    <mergeCell ref="D96:E96"/>
    <mergeCell ref="D99:E99"/>
    <mergeCell ref="D100:E100"/>
    <mergeCell ref="D101:E101"/>
    <mergeCell ref="D102:E102"/>
    <mergeCell ref="D115:E115"/>
    <mergeCell ref="D118:E118"/>
    <mergeCell ref="D122:E122"/>
    <mergeCell ref="D120:E120"/>
    <mergeCell ref="D119:E119"/>
    <mergeCell ref="D30:E30"/>
    <mergeCell ref="D31:E31"/>
    <mergeCell ref="D33:E33"/>
    <mergeCell ref="D62:E62"/>
    <mergeCell ref="D61:E61"/>
    <mergeCell ref="D34:E34"/>
    <mergeCell ref="D32:E32"/>
    <mergeCell ref="D56:E56"/>
    <mergeCell ref="D57:E57"/>
    <mergeCell ref="D45:E45"/>
    <mergeCell ref="A178:C178"/>
    <mergeCell ref="D166:E166"/>
    <mergeCell ref="D129:E129"/>
    <mergeCell ref="D163:E163"/>
    <mergeCell ref="D132:E132"/>
    <mergeCell ref="D131:E131"/>
    <mergeCell ref="D133:E133"/>
    <mergeCell ref="D164:E164"/>
    <mergeCell ref="D136:E136"/>
    <mergeCell ref="D137:E137"/>
    <mergeCell ref="D127:E127"/>
    <mergeCell ref="D173:E173"/>
    <mergeCell ref="D86:E86"/>
    <mergeCell ref="D109:E109"/>
    <mergeCell ref="D116:E116"/>
    <mergeCell ref="D113:E113"/>
    <mergeCell ref="D108:E108"/>
    <mergeCell ref="D167:E167"/>
    <mergeCell ref="D162:E162"/>
    <mergeCell ref="D123:E123"/>
    <mergeCell ref="A10:C10"/>
    <mergeCell ref="A6:IV6"/>
    <mergeCell ref="A7:IV7"/>
    <mergeCell ref="A8:IV8"/>
    <mergeCell ref="A1:F1"/>
    <mergeCell ref="A3:F3"/>
    <mergeCell ref="A4:F4"/>
    <mergeCell ref="A2:F2"/>
    <mergeCell ref="D126:E126"/>
    <mergeCell ref="A5:F5"/>
    <mergeCell ref="A13:F13"/>
    <mergeCell ref="A11:F11"/>
    <mergeCell ref="A12:C12"/>
    <mergeCell ref="D17:E17"/>
    <mergeCell ref="D21:E21"/>
    <mergeCell ref="D19:E19"/>
    <mergeCell ref="D20:E20"/>
    <mergeCell ref="D29:E29"/>
    <mergeCell ref="A179:F179"/>
    <mergeCell ref="D78:E78"/>
    <mergeCell ref="D111:E111"/>
    <mergeCell ref="A175:A176"/>
    <mergeCell ref="B175:B176"/>
    <mergeCell ref="C175:C176"/>
    <mergeCell ref="D174:E174"/>
    <mergeCell ref="D85:E85"/>
    <mergeCell ref="D114:E114"/>
    <mergeCell ref="D79:E79"/>
    <mergeCell ref="D26:E26"/>
    <mergeCell ref="D23:E23"/>
    <mergeCell ref="D35:E35"/>
    <mergeCell ref="A14:F14"/>
    <mergeCell ref="D18:E18"/>
    <mergeCell ref="D28:E28"/>
    <mergeCell ref="D27:E27"/>
    <mergeCell ref="D24:E24"/>
    <mergeCell ref="D25:E25"/>
    <mergeCell ref="D22:E22"/>
    <mergeCell ref="A15:F15"/>
    <mergeCell ref="A16:F16"/>
    <mergeCell ref="D125:E125"/>
    <mergeCell ref="D58:E58"/>
    <mergeCell ref="D63:E63"/>
    <mergeCell ref="D83:E83"/>
    <mergeCell ref="D82:E82"/>
    <mergeCell ref="D80:E80"/>
    <mergeCell ref="D117:E117"/>
    <mergeCell ref="D59:E59"/>
    <mergeCell ref="D124:E124"/>
    <mergeCell ref="D36:E36"/>
    <mergeCell ref="D37:E37"/>
    <mergeCell ref="D38:E38"/>
    <mergeCell ref="D39:E39"/>
    <mergeCell ref="D40:E40"/>
    <mergeCell ref="D41:E41"/>
    <mergeCell ref="D42:E42"/>
    <mergeCell ref="D43:E43"/>
    <mergeCell ref="D44:E44"/>
    <mergeCell ref="D46:E46"/>
    <mergeCell ref="D47:E47"/>
    <mergeCell ref="D48:E48"/>
    <mergeCell ref="D49:E49"/>
    <mergeCell ref="D50:E50"/>
    <mergeCell ref="D51:E51"/>
    <mergeCell ref="D52:E52"/>
    <mergeCell ref="D53:E53"/>
    <mergeCell ref="D54:E54"/>
    <mergeCell ref="D55:E55"/>
    <mergeCell ref="D64:E64"/>
    <mergeCell ref="D65:E65"/>
    <mergeCell ref="D60:E60"/>
    <mergeCell ref="D66:E66"/>
    <mergeCell ref="D67:E67"/>
    <mergeCell ref="D68:E68"/>
    <mergeCell ref="D69:E69"/>
    <mergeCell ref="D70:E70"/>
    <mergeCell ref="D71:E71"/>
    <mergeCell ref="D72:E72"/>
    <mergeCell ref="D73:E73"/>
    <mergeCell ref="D88:E88"/>
    <mergeCell ref="D89:E89"/>
    <mergeCell ref="D90:E90"/>
    <mergeCell ref="D74:E74"/>
    <mergeCell ref="D75:E75"/>
    <mergeCell ref="D76:E76"/>
    <mergeCell ref="D77:E77"/>
    <mergeCell ref="D81:E81"/>
    <mergeCell ref="D84:E84"/>
    <mergeCell ref="D87:E87"/>
    <mergeCell ref="D91:E91"/>
    <mergeCell ref="D92:E92"/>
    <mergeCell ref="D93:E93"/>
    <mergeCell ref="D98:E98"/>
    <mergeCell ref="D95:E95"/>
    <mergeCell ref="D103:E103"/>
    <mergeCell ref="D104:E104"/>
    <mergeCell ref="D105:E105"/>
    <mergeCell ref="D106:E106"/>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72:E172"/>
    <mergeCell ref="D121:E121"/>
    <mergeCell ref="D168:E168"/>
    <mergeCell ref="D169:E169"/>
    <mergeCell ref="D170:E170"/>
    <mergeCell ref="D171:E171"/>
    <mergeCell ref="D158:E158"/>
    <mergeCell ref="D159:E159"/>
    <mergeCell ref="D160:E160"/>
    <mergeCell ref="D161:E161"/>
  </mergeCells>
  <printOptions horizontalCentered="1"/>
  <pageMargins left="0.1968503937007874"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29126</cp:lastModifiedBy>
  <cp:lastPrinted>2010-04-13T09:23:50Z</cp:lastPrinted>
  <dcterms:created xsi:type="dcterms:W3CDTF">2006-10-12T07:05:02Z</dcterms:created>
  <dcterms:modified xsi:type="dcterms:W3CDTF">2010-04-13T09:24:07Z</dcterms:modified>
  <cp:category/>
  <cp:version/>
  <cp:contentType/>
  <cp:contentStatus/>
</cp:coreProperties>
</file>