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4-6季報表" sheetId="1" r:id="rId1"/>
    <sheet name="婦幼" sheetId="2" r:id="rId2"/>
    <sheet name="老人" sheetId="3" r:id="rId3"/>
    <sheet name="身障" sheetId="4" r:id="rId4"/>
  </sheets>
  <definedNames/>
  <calcPr fullCalcOnLoad="1"/>
</workbook>
</file>

<file path=xl/sharedStrings.xml><?xml version="1.0" encoding="utf-8"?>
<sst xmlns="http://schemas.openxmlformats.org/spreadsheetml/2006/main" count="309" uniqueCount="137">
  <si>
    <t>福利類別及項目</t>
  </si>
  <si>
    <t>本季執行數</t>
  </si>
  <si>
    <t>本年度預算數</t>
  </si>
  <si>
    <t>（一）兒童及少年福利</t>
  </si>
  <si>
    <t>元。</t>
  </si>
  <si>
    <t>本年度1月起至本季截止累計執行數</t>
  </si>
  <si>
    <t xml:space="preserve">中華民國 96 年 1 月份至 3月份（ 96 年度第 一 季） </t>
  </si>
  <si>
    <t>(c)</t>
  </si>
  <si>
    <t>(d)</t>
  </si>
  <si>
    <t>本府城鄉發展局</t>
  </si>
  <si>
    <t>社會局老人課</t>
  </si>
  <si>
    <t>雲林縣康復之友協會</t>
  </si>
  <si>
    <t>雲林縣東勢鎮鄉老人會</t>
  </si>
  <si>
    <t>雲林縣社會關懷協會</t>
  </si>
  <si>
    <t xml:space="preserve">雲林縣各鄉鎮市老人會  </t>
  </si>
  <si>
    <r>
      <t>雲林縣政府</t>
    </r>
    <r>
      <rPr>
        <sz val="18"/>
        <rFont val="標楷體"/>
        <family val="4"/>
      </rPr>
      <t xml:space="preserve">
公益彩券盈餘分配辦理社會福利及慈善事業情形季報表
  </t>
    </r>
  </si>
  <si>
    <t>一、本年度公益彩券盈餘分配管理方式：□基金管理■收支並列□其他：   。</t>
  </si>
  <si>
    <t>三、以前年度剩餘款處理情形：</t>
  </si>
  <si>
    <t>五、本年度公益彩券盈餘分配預算編列情形：</t>
  </si>
  <si>
    <t>小計</t>
  </si>
  <si>
    <t>（二）婦女福利</t>
  </si>
  <si>
    <t>（三）老人福利</t>
  </si>
  <si>
    <t>（四）社會救助</t>
  </si>
  <si>
    <t>（六）其他福利</t>
  </si>
  <si>
    <t>合       計</t>
  </si>
  <si>
    <t>填表說明：「福利類別及項目」，得視當季實際執行情形酌予增減或修正。</t>
  </si>
  <si>
    <t xml:space="preserve">1.低收入戶以工代賑  </t>
  </si>
  <si>
    <t>備註</t>
  </si>
  <si>
    <t>（五）身心障礙者福利</t>
  </si>
  <si>
    <t xml:space="preserve">雲林縣各鄉鎮老人會 </t>
  </si>
  <si>
    <t>（一）截至去年度12月底止，公益彩券盈餘分配待運用數為</t>
  </si>
  <si>
    <t xml:space="preserve">(a) </t>
  </si>
  <si>
    <t>七、本年度1月起至本季截止公益彩券盈餘分配剩餘情形：</t>
  </si>
  <si>
    <t>（二）尚未執行之原因：俟檢討詳核盈餘分配數及各項社會福利經費，再依據相關之福利程序辦理。</t>
  </si>
  <si>
    <t>機關主管
簽    章：</t>
  </si>
  <si>
    <t>會計單位
主管簽章：</t>
  </si>
  <si>
    <t>業務單位
主管簽章：</t>
  </si>
  <si>
    <t>20.5%(1-3月)</t>
  </si>
  <si>
    <t>六、公益彩券盈餘分配之執行數：                          單位：新台幣元</t>
  </si>
  <si>
    <r>
      <t>（一）歲入預算原編</t>
    </r>
    <r>
      <rPr>
        <u val="single"/>
        <sz val="14"/>
        <rFont val="標楷體"/>
        <family val="4"/>
      </rPr>
      <t xml:space="preserve"> 250,000,000</t>
    </r>
    <r>
      <rPr>
        <sz val="14"/>
        <rFont val="標楷體"/>
        <family val="4"/>
      </rPr>
      <t xml:space="preserve"> 元，追加減</t>
    </r>
    <r>
      <rPr>
        <u val="single"/>
        <sz val="14"/>
        <rFont val="標楷體"/>
        <family val="4"/>
      </rPr>
      <t xml:space="preserve"> 0 </t>
    </r>
    <r>
      <rPr>
        <sz val="14"/>
        <rFont val="標楷體"/>
        <family val="4"/>
      </rPr>
      <t xml:space="preserve">元，合計 </t>
    </r>
    <r>
      <rPr>
        <u val="single"/>
        <sz val="14"/>
        <rFont val="標楷體"/>
        <family val="4"/>
      </rPr>
      <t xml:space="preserve"> 250,000,000</t>
    </r>
    <r>
      <rPr>
        <sz val="14"/>
        <rFont val="標楷體"/>
        <family val="4"/>
      </rPr>
      <t xml:space="preserve"> 元。</t>
    </r>
  </si>
  <si>
    <r>
      <t>（二）處理情形：</t>
    </r>
    <r>
      <rPr>
        <u val="single"/>
        <sz val="14"/>
        <rFont val="標楷體"/>
        <family val="4"/>
      </rPr>
      <t>保留預算至96年度繼續執行</t>
    </r>
    <r>
      <rPr>
        <sz val="14"/>
        <rFont val="標楷體"/>
        <family val="4"/>
      </rPr>
      <t>。</t>
    </r>
  </si>
  <si>
    <r>
      <t xml:space="preserve">（二）歲出預算原編 </t>
    </r>
    <r>
      <rPr>
        <u val="single"/>
        <sz val="14"/>
        <rFont val="標楷體"/>
        <family val="4"/>
      </rPr>
      <t xml:space="preserve">250,000,000 </t>
    </r>
    <r>
      <rPr>
        <sz val="14"/>
        <rFont val="標楷體"/>
        <family val="4"/>
      </rPr>
      <t>元，追加減</t>
    </r>
    <r>
      <rPr>
        <u val="single"/>
        <sz val="14"/>
        <rFont val="標楷體"/>
        <family val="4"/>
      </rPr>
      <t xml:space="preserve"> 0 </t>
    </r>
    <r>
      <rPr>
        <sz val="14"/>
        <rFont val="標楷體"/>
        <family val="4"/>
      </rPr>
      <t xml:space="preserve">元，合計 </t>
    </r>
    <r>
      <rPr>
        <u val="single"/>
        <sz val="14"/>
        <rFont val="標楷體"/>
        <family val="4"/>
      </rPr>
      <t xml:space="preserve"> 250,000,000 </t>
    </r>
    <r>
      <rPr>
        <sz val="14"/>
        <rFont val="標楷體"/>
        <family val="4"/>
      </rPr>
      <t>元。</t>
    </r>
  </si>
  <si>
    <t>雲林啓智協會</t>
  </si>
  <si>
    <t>雲林縣聽語障福利協進會</t>
  </si>
  <si>
    <t>社會局救助行政課</t>
  </si>
  <si>
    <t>雲林縣婦女保護會</t>
  </si>
  <si>
    <t>社會局老人課</t>
  </si>
  <si>
    <t xml:space="preserve">1.發展遲緩兒童早期療育日間托育及設施設備費  </t>
  </si>
  <si>
    <t>執行95年保留預算數343,500元</t>
  </si>
  <si>
    <t>執行95年保留預算數5,290,067元</t>
  </si>
  <si>
    <t>2.發展遲緩兒早期療育補助費</t>
  </si>
  <si>
    <t>執行95年保留預算數430,000元</t>
  </si>
  <si>
    <t>1.斗六區外配、陸配關懷服務據點</t>
  </si>
  <si>
    <t>1.補助本縣老人會暨各鄉鎮市老人會辦理95年重陽節敬老活動</t>
  </si>
  <si>
    <t>執行95年保留預算數500,000元</t>
  </si>
  <si>
    <t>2.補助辦理各鄉鎮市老人文康活動中心管理維護費及活動發展經費</t>
  </si>
  <si>
    <t>執行95年保留預算數120,000元</t>
  </si>
  <si>
    <t>1.身心障礙臨時及短期照顧</t>
  </si>
  <si>
    <t>執行95年保留預算數420,800元</t>
  </si>
  <si>
    <t>3.輪轉夢想舞動人生-95輪椅舞培訓暨成立計畫</t>
  </si>
  <si>
    <t>執行95年保留預算數500,000元</t>
  </si>
  <si>
    <t>4.心智障礙者打擊樂團籌組及培訓計畫</t>
  </si>
  <si>
    <t>5.身心障礙者輔助器具巡迴維修計畫</t>
  </si>
  <si>
    <t>執行95年保留預算數116,000元</t>
  </si>
  <si>
    <t>6.心智障礙者社區適應照顧服務計畫</t>
  </si>
  <si>
    <t>執行95年保留預算數320,942元</t>
  </si>
  <si>
    <t>7.雲林縣聽語障生活重建中心無障礙設施補助計劃</t>
  </si>
  <si>
    <t>執行95年保留預算數200,000元</t>
  </si>
  <si>
    <t>8.復康巴士補助暨使用服務計畫</t>
  </si>
  <si>
    <t>執行95年保留預算數700,000元</t>
  </si>
  <si>
    <t>9.身心障礙者溫馨巴士補助暨使用服務計畫</t>
  </si>
  <si>
    <t>執行95年保留預算數900,000元</t>
  </si>
  <si>
    <t>10.雲林縣視障福利協進會復康巴士</t>
  </si>
  <si>
    <t>2.華聖啟能發展中心充實設施設備費</t>
  </si>
  <si>
    <t>1.大溫暖社會福利－弱勢家庭脫困計畫管理資訊化需求管理計畫</t>
  </si>
  <si>
    <t>執行95年保留預算數34,600元</t>
  </si>
  <si>
    <t>執行95年保留預算數1,200,000元</t>
  </si>
  <si>
    <t>3.財團法人雲林縣私立同仁仁愛之家安養中心設置電梯</t>
  </si>
  <si>
    <t>執行95年保留預算數87,089元</t>
  </si>
  <si>
    <t xml:space="preserve">2.性騷擾防治業務  </t>
  </si>
  <si>
    <t>3.雲林縣單親家庭支持服務方案</t>
  </si>
  <si>
    <t>4.96年雲林縣外籍配偶外展關瀤服務工作</t>
  </si>
  <si>
    <t>3.發展遲緩兒童早期療育費用補助實施計畫</t>
  </si>
  <si>
    <t>4.發展遲緩兒融合托育推動計畫</t>
  </si>
  <si>
    <r>
      <t>5.觸法及虞犯少年安置或追蹤輔導相關工作及相關研習活動訓練費</t>
    </r>
    <r>
      <rPr>
        <sz val="12"/>
        <rFont val="標楷體"/>
        <family val="4"/>
      </rPr>
      <t xml:space="preserve"> </t>
    </r>
  </si>
  <si>
    <t>執行95年保留預算數658,950元</t>
  </si>
  <si>
    <t>2.中央社政系統網路版觀摩及研活動</t>
  </si>
  <si>
    <t>執行95年保留預算數224,000元</t>
  </si>
  <si>
    <t>3.公益彩券盈餘分配專戶管理費</t>
  </si>
  <si>
    <t>4.96年雲林縣政府辦理公益彩券盈餘運用情形說明研討會</t>
  </si>
  <si>
    <t>5.其他待審議之申請補助案件</t>
  </si>
  <si>
    <t>-</t>
  </si>
  <si>
    <t>-</t>
  </si>
  <si>
    <t>4.中低收入戶老人住宅修繕補助</t>
  </si>
  <si>
    <t xml:space="preserve">5.96年度致贈轄內65歲以上年長者重陽節敬老禮金 </t>
  </si>
  <si>
    <t>6.補助各鄉鎮市老人會辦理重陽敬老活動</t>
  </si>
  <si>
    <t>7.雲林縣96年春季「縣長盃」全縣槌球錦標賽</t>
  </si>
  <si>
    <t>8.補助辦理老人文康活動中心96年度管理維護費及活動發展經費</t>
  </si>
  <si>
    <t>13.雲林縣心智障礙者社區適應照顧服務計畫</t>
  </si>
  <si>
    <t>14.手語翻譯服務隊</t>
  </si>
  <si>
    <t>15.雲林縣公共建築物改善無障礙環境推動計畫</t>
  </si>
  <si>
    <t>16.雲之鄉日間照顧服務中心</t>
  </si>
  <si>
    <t>17.身心障礙生活補助</t>
  </si>
  <si>
    <t>社會局婦幼課</t>
  </si>
  <si>
    <t>12雲林縣身心障礙福利大樓無障礙空間改善</t>
  </si>
  <si>
    <t>11.脊髓損傷者"重建家園"電梯補助計劃（雲林縣脊髓損傷者協會）</t>
  </si>
  <si>
    <t>執行95年保留預算數1,149,709元</t>
  </si>
  <si>
    <t xml:space="preserve">
雲林縣政府公益彩券盈餘分配辦理社會福利及慈善事業情形季報表
  </t>
  </si>
  <si>
    <t xml:space="preserve"> </t>
  </si>
  <si>
    <t xml:space="preserve">中華民國 96 年 4 月份至 6月份（ 96 年度第 二 季） </t>
  </si>
  <si>
    <t>20.5%(4-6月)</t>
  </si>
  <si>
    <t>2.低收入戶各款生活補助</t>
  </si>
  <si>
    <t>18.2%(4-6月)</t>
  </si>
  <si>
    <t xml:space="preserve">(b) </t>
  </si>
  <si>
    <t>承辦人員簽章：
聯絡電話：05-5342781
填表日期：96.7</t>
  </si>
  <si>
    <t>9.推展雲林縣社區照顧關懷據點計劃</t>
  </si>
  <si>
    <t>18.精神障礙者社區適應團體--給他一把鑰匙</t>
  </si>
  <si>
    <t>19.身心障礙者慢速壘球教育訓練暨裁判講習計畫</t>
  </si>
  <si>
    <t>20.96年度雲林縣身心障礙者水中體能運動計畫</t>
  </si>
  <si>
    <t>5.雲林縣婦女生活狀況及福利需求研究計畫</t>
  </si>
  <si>
    <t>6.兒童英語福利社第七期</t>
  </si>
  <si>
    <t>7.雲林縣受虐戓目睹暴力兒童及少年個案處遇服務</t>
  </si>
  <si>
    <t>8.96年度雲林縣早期療育專業人員在職訓</t>
  </si>
  <si>
    <t>雲林縣兒童福利發展協會</t>
  </si>
  <si>
    <t>財團法人雲林縣雲萱婦幼文教基金會</t>
  </si>
  <si>
    <t>財團法人天主教若瑟醫院</t>
  </si>
  <si>
    <t>雲林縣婦女保護會</t>
  </si>
  <si>
    <t>社團法人雲林縣北港身心障礙者福利協會</t>
  </si>
  <si>
    <t>社團法人雲林縣虎尾殘障福利協會</t>
  </si>
  <si>
    <t>13.身心障礙生活補助</t>
  </si>
  <si>
    <t>14.雲林縣心智障礙者社區適應照顧服務計畫</t>
  </si>
  <si>
    <t>15.手語翻譯服務隊</t>
  </si>
  <si>
    <t>16.雲林縣公共建築物改善無障礙環境推動計畫</t>
  </si>
  <si>
    <t>17.雲之鄉日間照顧服務中心</t>
  </si>
  <si>
    <r>
      <t>二、本年度第二季，彩券盈餘分配數為</t>
    </r>
    <r>
      <rPr>
        <u val="single"/>
        <sz val="14"/>
        <rFont val="標楷體"/>
        <family val="4"/>
      </rPr>
      <t xml:space="preserve"> 80,010,422</t>
    </r>
    <r>
      <rPr>
        <sz val="14"/>
        <rFont val="標楷體"/>
        <family val="4"/>
      </rPr>
      <t xml:space="preserve"> 元。</t>
    </r>
  </si>
  <si>
    <t>四、本年度1月起至本季截止，累計公益彩券盈餘分配數為</t>
  </si>
  <si>
    <t>（一）本年度1月起至本季截止，累計公益彩券盈餘分配待運用數(d)=(a)+(b)-(c)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</si>
</sst>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#,##0_);[Red]\(#,##0\)"/>
  </numFmts>
  <fonts count="16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4"/>
      <name val="標楷體"/>
      <family val="4"/>
    </font>
    <font>
      <sz val="18"/>
      <name val="標楷體"/>
      <family val="4"/>
    </font>
    <font>
      <u val="single"/>
      <sz val="18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14"/>
      <name val="新細明體"/>
      <family val="1"/>
    </font>
    <font>
      <b/>
      <sz val="14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180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2" xfId="0" applyFont="1" applyBorder="1" applyAlignment="1">
      <alignment vertical="center" wrapText="1"/>
    </xf>
    <xf numFmtId="180" fontId="10" fillId="0" borderId="2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80" fontId="2" fillId="0" borderId="1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180" fontId="10" fillId="0" borderId="0" xfId="0" applyNumberFormat="1" applyFont="1" applyAlignment="1">
      <alignment vertical="center"/>
    </xf>
    <xf numFmtId="180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5" xfId="0" applyNumberFormat="1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80" fontId="9" fillId="0" borderId="6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8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2" fillId="0" borderId="11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vertical="center"/>
    </xf>
    <xf numFmtId="180" fontId="9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C45" sqref="C45"/>
    </sheetView>
  </sheetViews>
  <sheetFormatPr defaultColWidth="9.00390625" defaultRowHeight="16.5"/>
  <cols>
    <col min="1" max="1" width="30.625" style="3" customWidth="1"/>
    <col min="2" max="2" width="19.125" style="17" customWidth="1"/>
    <col min="3" max="3" width="17.625" style="17" customWidth="1"/>
    <col min="4" max="4" width="4.125" style="17" customWidth="1"/>
    <col min="5" max="5" width="17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60" customHeight="1">
      <c r="A1" s="53" t="s">
        <v>15</v>
      </c>
      <c r="B1" s="54"/>
      <c r="C1" s="54"/>
      <c r="D1" s="54"/>
      <c r="E1" s="54"/>
      <c r="F1" s="54"/>
    </row>
    <row r="2" spans="1:6" ht="30" customHeight="1">
      <c r="A2" s="57" t="s">
        <v>109</v>
      </c>
      <c r="B2" s="58"/>
      <c r="C2" s="58"/>
      <c r="D2" s="58"/>
      <c r="E2" s="58"/>
      <c r="F2" s="58"/>
    </row>
    <row r="3" spans="1:6" ht="30" customHeight="1">
      <c r="A3" s="55" t="s">
        <v>16</v>
      </c>
      <c r="B3" s="56"/>
      <c r="C3" s="56"/>
      <c r="D3" s="56"/>
      <c r="E3" s="56"/>
      <c r="F3" s="56"/>
    </row>
    <row r="4" spans="1:6" ht="30" customHeight="1">
      <c r="A4" s="55" t="s">
        <v>134</v>
      </c>
      <c r="B4" s="56"/>
      <c r="C4" s="56"/>
      <c r="D4" s="56"/>
      <c r="E4" s="56"/>
      <c r="F4" s="56"/>
    </row>
    <row r="5" spans="1:6" ht="30" customHeight="1">
      <c r="A5" s="55" t="s">
        <v>17</v>
      </c>
      <c r="B5" s="56"/>
      <c r="C5" s="56"/>
      <c r="D5" s="56"/>
      <c r="E5" s="56"/>
      <c r="F5" s="56"/>
    </row>
    <row r="6" spans="1:6" ht="30" customHeight="1">
      <c r="A6" s="55" t="s">
        <v>30</v>
      </c>
      <c r="B6" s="59"/>
      <c r="C6" s="59"/>
      <c r="D6" s="18" t="s">
        <v>31</v>
      </c>
      <c r="E6" s="38">
        <v>14915657</v>
      </c>
      <c r="F6" s="18" t="s">
        <v>4</v>
      </c>
    </row>
    <row r="7" spans="1:9" s="20" customFormat="1" ht="30" customHeight="1">
      <c r="A7" s="55" t="s">
        <v>40</v>
      </c>
      <c r="B7" s="60"/>
      <c r="C7" s="60"/>
      <c r="D7" s="60"/>
      <c r="E7" s="60"/>
      <c r="F7" s="60"/>
      <c r="H7" s="3"/>
      <c r="I7" s="3"/>
    </row>
    <row r="8" spans="1:9" s="20" customFormat="1" ht="30" customHeight="1">
      <c r="A8" s="55" t="s">
        <v>135</v>
      </c>
      <c r="B8" s="59"/>
      <c r="C8" s="59"/>
      <c r="D8" s="18" t="s">
        <v>113</v>
      </c>
      <c r="E8" s="39">
        <v>168073412</v>
      </c>
      <c r="F8" s="18" t="s">
        <v>4</v>
      </c>
      <c r="H8" s="3"/>
      <c r="I8" s="3"/>
    </row>
    <row r="9" spans="1:9" s="20" customFormat="1" ht="30" customHeight="1">
      <c r="A9" s="55" t="s">
        <v>18</v>
      </c>
      <c r="B9" s="56"/>
      <c r="C9" s="56"/>
      <c r="D9" s="56"/>
      <c r="E9" s="56"/>
      <c r="F9" s="56"/>
      <c r="H9" s="3"/>
      <c r="I9" s="3"/>
    </row>
    <row r="10" spans="1:9" s="20" customFormat="1" ht="30" customHeight="1">
      <c r="A10" s="55" t="s">
        <v>39</v>
      </c>
      <c r="B10" s="56"/>
      <c r="C10" s="56"/>
      <c r="D10" s="56"/>
      <c r="E10" s="56"/>
      <c r="F10" s="56"/>
      <c r="H10" s="3"/>
      <c r="I10" s="3"/>
    </row>
    <row r="11" spans="1:9" s="20" customFormat="1" ht="30" customHeight="1">
      <c r="A11" s="55" t="s">
        <v>41</v>
      </c>
      <c r="B11" s="56"/>
      <c r="C11" s="56"/>
      <c r="D11" s="56"/>
      <c r="E11" s="56"/>
      <c r="F11" s="56"/>
      <c r="H11" s="3"/>
      <c r="I11" s="3"/>
    </row>
    <row r="12" spans="1:9" s="20" customFormat="1" ht="30" customHeight="1">
      <c r="A12" s="55" t="s">
        <v>38</v>
      </c>
      <c r="B12" s="56"/>
      <c r="C12" s="56"/>
      <c r="D12" s="56"/>
      <c r="E12" s="56"/>
      <c r="F12" s="56"/>
      <c r="H12" s="3"/>
      <c r="I12" s="3"/>
    </row>
    <row r="13" spans="1:9" s="20" customFormat="1" ht="30" customHeight="1">
      <c r="A13" s="27" t="s">
        <v>0</v>
      </c>
      <c r="B13" s="16" t="s">
        <v>2</v>
      </c>
      <c r="C13" s="16" t="s">
        <v>1</v>
      </c>
      <c r="D13" s="47" t="s">
        <v>5</v>
      </c>
      <c r="E13" s="48"/>
      <c r="F13" s="16" t="s">
        <v>27</v>
      </c>
      <c r="H13" s="3"/>
      <c r="I13" s="3"/>
    </row>
    <row r="14" spans="1:9" s="20" customFormat="1" ht="30" customHeight="1">
      <c r="A14" s="7" t="s">
        <v>3</v>
      </c>
      <c r="B14" s="23"/>
      <c r="C14" s="23"/>
      <c r="D14" s="69"/>
      <c r="E14" s="70"/>
      <c r="F14" s="24"/>
      <c r="H14" s="3"/>
      <c r="I14" s="3"/>
    </row>
    <row r="15" spans="1:9" s="20" customFormat="1" ht="39.75" customHeight="1">
      <c r="A15" s="6" t="s">
        <v>47</v>
      </c>
      <c r="B15" s="44" t="s">
        <v>92</v>
      </c>
      <c r="C15" s="44" t="s">
        <v>92</v>
      </c>
      <c r="D15" s="49">
        <v>1262903</v>
      </c>
      <c r="E15" s="50"/>
      <c r="F15" s="43" t="s">
        <v>49</v>
      </c>
      <c r="H15" s="3"/>
      <c r="I15" s="3"/>
    </row>
    <row r="16" spans="1:9" s="20" customFormat="1" ht="39.75" customHeight="1">
      <c r="A16" s="6" t="s">
        <v>50</v>
      </c>
      <c r="B16" s="44" t="s">
        <v>91</v>
      </c>
      <c r="C16" s="44" t="s">
        <v>91</v>
      </c>
      <c r="D16" s="49">
        <v>343500</v>
      </c>
      <c r="E16" s="50"/>
      <c r="F16" s="43" t="s">
        <v>48</v>
      </c>
      <c r="H16" s="3"/>
      <c r="I16" s="3"/>
    </row>
    <row r="17" spans="1:9" s="20" customFormat="1" ht="30" customHeight="1">
      <c r="A17" s="8" t="s">
        <v>82</v>
      </c>
      <c r="B17" s="9">
        <v>3790000</v>
      </c>
      <c r="C17" s="9">
        <v>987500</v>
      </c>
      <c r="D17" s="49">
        <v>987500</v>
      </c>
      <c r="E17" s="50"/>
      <c r="F17" s="43" t="s">
        <v>103</v>
      </c>
      <c r="H17" s="3"/>
      <c r="I17" s="3"/>
    </row>
    <row r="18" spans="1:9" s="20" customFormat="1" ht="30" customHeight="1">
      <c r="A18" s="8" t="s">
        <v>83</v>
      </c>
      <c r="B18" s="9">
        <v>6460000</v>
      </c>
      <c r="C18" s="9">
        <v>0</v>
      </c>
      <c r="D18" s="49">
        <v>0</v>
      </c>
      <c r="E18" s="50"/>
      <c r="F18" s="43" t="s">
        <v>103</v>
      </c>
      <c r="H18" s="3"/>
      <c r="I18" s="3"/>
    </row>
    <row r="19" spans="1:9" s="20" customFormat="1" ht="30" customHeight="1">
      <c r="A19" s="8" t="s">
        <v>84</v>
      </c>
      <c r="B19" s="9">
        <v>700000</v>
      </c>
      <c r="C19" s="9">
        <v>0</v>
      </c>
      <c r="D19" s="49">
        <v>0</v>
      </c>
      <c r="E19" s="50"/>
      <c r="F19" s="43" t="s">
        <v>103</v>
      </c>
      <c r="H19" s="3"/>
      <c r="I19" s="3"/>
    </row>
    <row r="20" spans="1:9" s="20" customFormat="1" ht="30" customHeight="1">
      <c r="A20" s="8" t="s">
        <v>120</v>
      </c>
      <c r="B20" s="9">
        <v>70000</v>
      </c>
      <c r="C20" s="9">
        <v>0</v>
      </c>
      <c r="D20" s="49">
        <v>0</v>
      </c>
      <c r="E20" s="50"/>
      <c r="F20" s="43" t="s">
        <v>123</v>
      </c>
      <c r="H20" s="3"/>
      <c r="I20" s="3"/>
    </row>
    <row r="21" spans="1:9" s="20" customFormat="1" ht="39.75" customHeight="1">
      <c r="A21" s="8" t="s">
        <v>121</v>
      </c>
      <c r="B21" s="9">
        <v>200000</v>
      </c>
      <c r="C21" s="9">
        <v>0</v>
      </c>
      <c r="D21" s="49">
        <v>0</v>
      </c>
      <c r="E21" s="50"/>
      <c r="F21" s="43" t="s">
        <v>124</v>
      </c>
      <c r="H21" s="3"/>
      <c r="I21" s="3"/>
    </row>
    <row r="22" spans="1:9" s="20" customFormat="1" ht="30" customHeight="1">
      <c r="A22" s="8" t="s">
        <v>122</v>
      </c>
      <c r="B22" s="9">
        <v>120000</v>
      </c>
      <c r="C22" s="9">
        <v>0</v>
      </c>
      <c r="D22" s="49">
        <v>0</v>
      </c>
      <c r="E22" s="50"/>
      <c r="F22" s="43" t="s">
        <v>125</v>
      </c>
      <c r="H22" s="3"/>
      <c r="I22" s="3"/>
    </row>
    <row r="23" spans="1:9" s="20" customFormat="1" ht="30" customHeight="1">
      <c r="A23" s="4" t="s">
        <v>19</v>
      </c>
      <c r="B23" s="10">
        <f>SUM(B17:B22)</f>
        <v>11340000</v>
      </c>
      <c r="C23" s="10">
        <f>SUM(C15:C22)</f>
        <v>987500</v>
      </c>
      <c r="D23" s="51">
        <f>SUM(D15:D22)</f>
        <v>2593903</v>
      </c>
      <c r="E23" s="71"/>
      <c r="F23" s="25"/>
      <c r="H23" s="3"/>
      <c r="I23" s="3"/>
    </row>
    <row r="24" spans="1:9" s="20" customFormat="1" ht="30" customHeight="1">
      <c r="A24" s="7" t="s">
        <v>20</v>
      </c>
      <c r="B24" s="23"/>
      <c r="C24" s="11"/>
      <c r="D24" s="49"/>
      <c r="E24" s="50"/>
      <c r="F24" s="24"/>
      <c r="H24" s="3"/>
      <c r="I24" s="3"/>
    </row>
    <row r="25" spans="1:9" s="20" customFormat="1" ht="39.75" customHeight="1">
      <c r="A25" s="6" t="s">
        <v>52</v>
      </c>
      <c r="B25" s="44" t="s">
        <v>91</v>
      </c>
      <c r="C25" s="44" t="s">
        <v>91</v>
      </c>
      <c r="D25" s="49">
        <v>430000</v>
      </c>
      <c r="E25" s="50"/>
      <c r="F25" s="43" t="s">
        <v>51</v>
      </c>
      <c r="H25" s="3"/>
      <c r="I25" s="3"/>
    </row>
    <row r="26" spans="1:9" s="20" customFormat="1" ht="30" customHeight="1">
      <c r="A26" s="27" t="s">
        <v>0</v>
      </c>
      <c r="B26" s="16" t="s">
        <v>2</v>
      </c>
      <c r="C26" s="16" t="s">
        <v>1</v>
      </c>
      <c r="D26" s="47" t="s">
        <v>5</v>
      </c>
      <c r="E26" s="48"/>
      <c r="F26" s="16" t="s">
        <v>27</v>
      </c>
      <c r="H26" s="3"/>
      <c r="I26" s="3"/>
    </row>
    <row r="27" spans="1:9" s="20" customFormat="1" ht="39.75" customHeight="1">
      <c r="A27" s="6" t="s">
        <v>79</v>
      </c>
      <c r="B27" s="44" t="s">
        <v>91</v>
      </c>
      <c r="C27" s="9">
        <v>42600</v>
      </c>
      <c r="D27" s="49">
        <v>42600</v>
      </c>
      <c r="E27" s="50"/>
      <c r="F27" s="43" t="s">
        <v>78</v>
      </c>
      <c r="H27" s="3"/>
      <c r="I27" s="3"/>
    </row>
    <row r="28" spans="1:9" s="20" customFormat="1" ht="30" customHeight="1">
      <c r="A28" s="21" t="s">
        <v>80</v>
      </c>
      <c r="B28" s="9">
        <v>300000</v>
      </c>
      <c r="C28" s="9">
        <v>0</v>
      </c>
      <c r="D28" s="49">
        <v>0</v>
      </c>
      <c r="E28" s="50"/>
      <c r="F28" s="43" t="s">
        <v>45</v>
      </c>
      <c r="H28" s="3"/>
      <c r="I28" s="3"/>
    </row>
    <row r="29" spans="1:9" s="20" customFormat="1" ht="30" customHeight="1">
      <c r="A29" s="21" t="s">
        <v>81</v>
      </c>
      <c r="B29" s="9">
        <v>1800000</v>
      </c>
      <c r="C29" s="9">
        <v>0</v>
      </c>
      <c r="D29" s="49">
        <v>0</v>
      </c>
      <c r="E29" s="50"/>
      <c r="F29" s="43" t="s">
        <v>13</v>
      </c>
      <c r="H29" s="3"/>
      <c r="I29" s="3"/>
    </row>
    <row r="30" spans="1:9" s="20" customFormat="1" ht="30" customHeight="1">
      <c r="A30" s="21" t="s">
        <v>119</v>
      </c>
      <c r="B30" s="9">
        <v>400000</v>
      </c>
      <c r="C30" s="9">
        <v>0</v>
      </c>
      <c r="D30" s="49">
        <v>0</v>
      </c>
      <c r="E30" s="50"/>
      <c r="F30" s="43" t="s">
        <v>126</v>
      </c>
      <c r="H30" s="3"/>
      <c r="I30" s="3"/>
    </row>
    <row r="31" spans="1:9" s="20" customFormat="1" ht="30" customHeight="1">
      <c r="A31" s="4" t="s">
        <v>19</v>
      </c>
      <c r="B31" s="10">
        <f>SUM(B28:B30)</f>
        <v>2500000</v>
      </c>
      <c r="C31" s="10">
        <f>SUM(C25:C30)</f>
        <v>42600</v>
      </c>
      <c r="D31" s="51">
        <f>SUM(D25:D30)</f>
        <v>472600</v>
      </c>
      <c r="E31" s="52"/>
      <c r="F31" s="25"/>
      <c r="H31" s="3"/>
      <c r="I31" s="3"/>
    </row>
    <row r="32" spans="1:9" s="20" customFormat="1" ht="30" customHeight="1">
      <c r="A32" s="7" t="s">
        <v>21</v>
      </c>
      <c r="B32" s="23"/>
      <c r="C32" s="11"/>
      <c r="D32" s="49"/>
      <c r="E32" s="50"/>
      <c r="F32" s="24"/>
      <c r="H32" s="3"/>
      <c r="I32" s="3"/>
    </row>
    <row r="33" spans="1:9" s="20" customFormat="1" ht="39.75" customHeight="1">
      <c r="A33" s="6" t="s">
        <v>53</v>
      </c>
      <c r="B33" s="45" t="s">
        <v>91</v>
      </c>
      <c r="C33" s="45" t="s">
        <v>91</v>
      </c>
      <c r="D33" s="49">
        <v>500000</v>
      </c>
      <c r="E33" s="50"/>
      <c r="F33" s="43" t="s">
        <v>54</v>
      </c>
      <c r="H33" s="3"/>
      <c r="I33" s="3"/>
    </row>
    <row r="34" spans="1:9" s="20" customFormat="1" ht="39.75" customHeight="1">
      <c r="A34" s="6" t="s">
        <v>55</v>
      </c>
      <c r="B34" s="45" t="s">
        <v>91</v>
      </c>
      <c r="C34" s="45" t="s">
        <v>91</v>
      </c>
      <c r="D34" s="49">
        <v>120000</v>
      </c>
      <c r="E34" s="50"/>
      <c r="F34" s="43" t="s">
        <v>56</v>
      </c>
      <c r="H34" s="3"/>
      <c r="I34" s="3"/>
    </row>
    <row r="35" spans="1:9" s="20" customFormat="1" ht="39.75" customHeight="1">
      <c r="A35" s="6" t="s">
        <v>77</v>
      </c>
      <c r="B35" s="45" t="s">
        <v>91</v>
      </c>
      <c r="C35" s="9">
        <v>0</v>
      </c>
      <c r="D35" s="49">
        <v>0</v>
      </c>
      <c r="E35" s="50"/>
      <c r="F35" s="43" t="s">
        <v>76</v>
      </c>
      <c r="H35" s="3"/>
      <c r="I35" s="3"/>
    </row>
    <row r="36" spans="1:9" s="20" customFormat="1" ht="30" customHeight="1">
      <c r="A36" s="37" t="s">
        <v>93</v>
      </c>
      <c r="B36" s="9">
        <v>3000000</v>
      </c>
      <c r="C36" s="9">
        <v>0</v>
      </c>
      <c r="D36" s="49">
        <v>0</v>
      </c>
      <c r="E36" s="50"/>
      <c r="F36" s="43" t="s">
        <v>46</v>
      </c>
      <c r="H36" s="3"/>
      <c r="I36" s="3"/>
    </row>
    <row r="37" spans="1:9" s="20" customFormat="1" ht="30" customHeight="1">
      <c r="A37" s="6" t="s">
        <v>94</v>
      </c>
      <c r="B37" s="9">
        <v>9000000</v>
      </c>
      <c r="C37" s="9">
        <v>0</v>
      </c>
      <c r="D37" s="49">
        <v>0</v>
      </c>
      <c r="E37" s="50"/>
      <c r="F37" s="43" t="s">
        <v>10</v>
      </c>
      <c r="H37" s="3"/>
      <c r="I37" s="3"/>
    </row>
    <row r="38" spans="1:9" s="20" customFormat="1" ht="30" customHeight="1">
      <c r="A38" s="21" t="s">
        <v>95</v>
      </c>
      <c r="B38" s="12">
        <v>900000</v>
      </c>
      <c r="C38" s="12">
        <v>0</v>
      </c>
      <c r="D38" s="49">
        <v>0</v>
      </c>
      <c r="E38" s="50"/>
      <c r="F38" s="43" t="s">
        <v>14</v>
      </c>
      <c r="H38" s="3"/>
      <c r="I38" s="3"/>
    </row>
    <row r="39" spans="1:9" s="20" customFormat="1" ht="30" customHeight="1">
      <c r="A39" s="6" t="s">
        <v>96</v>
      </c>
      <c r="B39" s="9">
        <v>300000</v>
      </c>
      <c r="C39" s="9">
        <v>300000</v>
      </c>
      <c r="D39" s="49">
        <v>300000</v>
      </c>
      <c r="E39" s="50"/>
      <c r="F39" s="43" t="s">
        <v>12</v>
      </c>
      <c r="H39" s="3"/>
      <c r="I39" s="3"/>
    </row>
    <row r="40" spans="1:9" s="20" customFormat="1" ht="30" customHeight="1">
      <c r="A40" s="6" t="s">
        <v>97</v>
      </c>
      <c r="B40" s="9">
        <v>680000</v>
      </c>
      <c r="C40" s="9">
        <v>0</v>
      </c>
      <c r="D40" s="49">
        <v>0</v>
      </c>
      <c r="E40" s="50"/>
      <c r="F40" s="43" t="s">
        <v>29</v>
      </c>
      <c r="H40" s="3"/>
      <c r="I40" s="3"/>
    </row>
    <row r="41" spans="1:9" s="20" customFormat="1" ht="30" customHeight="1">
      <c r="A41" s="6" t="s">
        <v>115</v>
      </c>
      <c r="B41" s="9">
        <v>3000000</v>
      </c>
      <c r="C41" s="9">
        <v>0</v>
      </c>
      <c r="D41" s="49">
        <v>0</v>
      </c>
      <c r="E41" s="50"/>
      <c r="F41" s="43" t="s">
        <v>10</v>
      </c>
      <c r="H41" s="3"/>
      <c r="I41" s="3"/>
    </row>
    <row r="42" spans="1:6" s="20" customFormat="1" ht="30" customHeight="1">
      <c r="A42" s="13" t="s">
        <v>19</v>
      </c>
      <c r="B42" s="10">
        <f>SUM(B36:B41)</f>
        <v>16880000</v>
      </c>
      <c r="C42" s="10">
        <f>SUM(C33:C41)</f>
        <v>300000</v>
      </c>
      <c r="D42" s="51">
        <f>SUM(D33:D41)</f>
        <v>920000</v>
      </c>
      <c r="E42" s="52"/>
      <c r="F42" s="25"/>
    </row>
    <row r="43" spans="1:6" s="20" customFormat="1" ht="30" customHeight="1">
      <c r="A43" s="7" t="s">
        <v>22</v>
      </c>
      <c r="B43" s="23"/>
      <c r="C43" s="11"/>
      <c r="D43" s="49"/>
      <c r="E43" s="50"/>
      <c r="F43" s="24"/>
    </row>
    <row r="44" spans="1:6" s="20" customFormat="1" ht="30" customHeight="1">
      <c r="A44" s="6" t="s">
        <v>26</v>
      </c>
      <c r="B44" s="9">
        <v>1841400</v>
      </c>
      <c r="C44" s="9">
        <v>319819</v>
      </c>
      <c r="D44" s="49">
        <f>C44+217236</f>
        <v>537055</v>
      </c>
      <c r="E44" s="50"/>
      <c r="F44" s="43" t="s">
        <v>44</v>
      </c>
    </row>
    <row r="45" spans="1:6" s="20" customFormat="1" ht="30" customHeight="1">
      <c r="A45" s="6" t="s">
        <v>111</v>
      </c>
      <c r="B45" s="9">
        <v>39268000</v>
      </c>
      <c r="C45" s="9">
        <v>14157853</v>
      </c>
      <c r="D45" s="49">
        <f>C45+7491575</f>
        <v>21649428</v>
      </c>
      <c r="E45" s="50"/>
      <c r="F45" s="42" t="s">
        <v>112</v>
      </c>
    </row>
    <row r="46" spans="1:6" s="20" customFormat="1" ht="30" customHeight="1">
      <c r="A46" s="4" t="s">
        <v>19</v>
      </c>
      <c r="B46" s="10">
        <f>SUM(B44:B45)</f>
        <v>41109400</v>
      </c>
      <c r="C46" s="10">
        <f>SUM(C44:C45)</f>
        <v>14477672</v>
      </c>
      <c r="D46" s="51">
        <f>SUM(D44:D45)</f>
        <v>22186483</v>
      </c>
      <c r="E46" s="52"/>
      <c r="F46" s="25"/>
    </row>
    <row r="47" spans="1:6" s="20" customFormat="1" ht="30" customHeight="1">
      <c r="A47" s="7" t="s">
        <v>28</v>
      </c>
      <c r="B47" s="23"/>
      <c r="C47" s="11"/>
      <c r="D47" s="49"/>
      <c r="E47" s="50"/>
      <c r="F47" s="24"/>
    </row>
    <row r="48" spans="1:6" s="20" customFormat="1" ht="39.75" customHeight="1">
      <c r="A48" s="6" t="s">
        <v>57</v>
      </c>
      <c r="B48" s="45" t="s">
        <v>91</v>
      </c>
      <c r="C48" s="45" t="s">
        <v>91</v>
      </c>
      <c r="D48" s="49">
        <v>113500</v>
      </c>
      <c r="E48" s="50"/>
      <c r="F48" s="43" t="s">
        <v>106</v>
      </c>
    </row>
    <row r="49" spans="1:6" ht="39.75" customHeight="1">
      <c r="A49" s="6" t="s">
        <v>73</v>
      </c>
      <c r="B49" s="45" t="s">
        <v>91</v>
      </c>
      <c r="C49" s="45" t="s">
        <v>91</v>
      </c>
      <c r="D49" s="49">
        <v>420800</v>
      </c>
      <c r="E49" s="50"/>
      <c r="F49" s="43" t="s">
        <v>58</v>
      </c>
    </row>
    <row r="50" spans="1:6" ht="39.75" customHeight="1">
      <c r="A50" s="6" t="s">
        <v>59</v>
      </c>
      <c r="B50" s="45" t="s">
        <v>91</v>
      </c>
      <c r="C50" s="45" t="s">
        <v>91</v>
      </c>
      <c r="D50" s="49">
        <v>500000</v>
      </c>
      <c r="E50" s="50"/>
      <c r="F50" s="43" t="s">
        <v>60</v>
      </c>
    </row>
    <row r="51" spans="1:6" ht="30" customHeight="1">
      <c r="A51" s="27" t="s">
        <v>0</v>
      </c>
      <c r="B51" s="16" t="s">
        <v>2</v>
      </c>
      <c r="C51" s="16" t="s">
        <v>1</v>
      </c>
      <c r="D51" s="47" t="s">
        <v>5</v>
      </c>
      <c r="E51" s="48"/>
      <c r="F51" s="16" t="s">
        <v>27</v>
      </c>
    </row>
    <row r="52" spans="1:6" ht="39.75" customHeight="1">
      <c r="A52" s="6" t="s">
        <v>61</v>
      </c>
      <c r="B52" s="45" t="s">
        <v>91</v>
      </c>
      <c r="C52" s="9">
        <v>120000</v>
      </c>
      <c r="D52" s="49">
        <v>120000</v>
      </c>
      <c r="E52" s="50"/>
      <c r="F52" s="43" t="s">
        <v>56</v>
      </c>
    </row>
    <row r="53" spans="1:6" ht="39.75" customHeight="1">
      <c r="A53" s="6" t="s">
        <v>62</v>
      </c>
      <c r="B53" s="45" t="s">
        <v>91</v>
      </c>
      <c r="C53" s="45" t="s">
        <v>91</v>
      </c>
      <c r="D53" s="49">
        <v>116000</v>
      </c>
      <c r="E53" s="50"/>
      <c r="F53" s="43" t="s">
        <v>63</v>
      </c>
    </row>
    <row r="54" spans="1:6" ht="39.75" customHeight="1">
      <c r="A54" s="6" t="s">
        <v>64</v>
      </c>
      <c r="B54" s="45" t="s">
        <v>91</v>
      </c>
      <c r="C54" s="45" t="s">
        <v>91</v>
      </c>
      <c r="D54" s="49">
        <v>320942</v>
      </c>
      <c r="E54" s="50"/>
      <c r="F54" s="43" t="s">
        <v>65</v>
      </c>
    </row>
    <row r="55" spans="1:6" ht="39.75" customHeight="1">
      <c r="A55" s="6" t="s">
        <v>66</v>
      </c>
      <c r="B55" s="45" t="s">
        <v>91</v>
      </c>
      <c r="C55" s="45" t="s">
        <v>91</v>
      </c>
      <c r="D55" s="49">
        <v>200000</v>
      </c>
      <c r="E55" s="50"/>
      <c r="F55" s="43" t="s">
        <v>67</v>
      </c>
    </row>
    <row r="56" spans="1:6" ht="39.75" customHeight="1">
      <c r="A56" s="6" t="s">
        <v>68</v>
      </c>
      <c r="B56" s="45" t="s">
        <v>91</v>
      </c>
      <c r="C56" s="9">
        <v>700000</v>
      </c>
      <c r="D56" s="49">
        <v>700000</v>
      </c>
      <c r="E56" s="50"/>
      <c r="F56" s="43" t="s">
        <v>69</v>
      </c>
    </row>
    <row r="57" spans="1:6" ht="39.75" customHeight="1">
      <c r="A57" s="6" t="s">
        <v>70</v>
      </c>
      <c r="B57" s="45" t="s">
        <v>91</v>
      </c>
      <c r="C57" s="9">
        <v>900000</v>
      </c>
      <c r="D57" s="49">
        <v>900000</v>
      </c>
      <c r="E57" s="50"/>
      <c r="F57" s="43" t="s">
        <v>71</v>
      </c>
    </row>
    <row r="58" spans="1:6" ht="39.75" customHeight="1">
      <c r="A58" s="6" t="s">
        <v>72</v>
      </c>
      <c r="B58" s="45" t="s">
        <v>91</v>
      </c>
      <c r="C58" s="9">
        <v>700000</v>
      </c>
      <c r="D58" s="49">
        <v>700000</v>
      </c>
      <c r="E58" s="50"/>
      <c r="F58" s="43" t="s">
        <v>69</v>
      </c>
    </row>
    <row r="59" spans="1:6" ht="39.75" customHeight="1">
      <c r="A59" s="6" t="s">
        <v>105</v>
      </c>
      <c r="B59" s="45" t="s">
        <v>91</v>
      </c>
      <c r="C59" s="9">
        <v>0</v>
      </c>
      <c r="D59" s="49">
        <v>0</v>
      </c>
      <c r="E59" s="50"/>
      <c r="F59" s="43" t="s">
        <v>71</v>
      </c>
    </row>
    <row r="60" spans="1:6" ht="39.75" customHeight="1">
      <c r="A60" s="6" t="s">
        <v>104</v>
      </c>
      <c r="B60" s="45" t="s">
        <v>91</v>
      </c>
      <c r="C60" s="9">
        <v>0</v>
      </c>
      <c r="D60" s="49">
        <v>0</v>
      </c>
      <c r="E60" s="50"/>
      <c r="F60" s="43" t="s">
        <v>85</v>
      </c>
    </row>
    <row r="61" spans="1:6" ht="30" customHeight="1">
      <c r="A61" s="6" t="s">
        <v>129</v>
      </c>
      <c r="B61" s="9">
        <v>160732000</v>
      </c>
      <c r="C61" s="9">
        <v>55757364</v>
      </c>
      <c r="D61" s="49">
        <f>C61+27922870</f>
        <v>83680234</v>
      </c>
      <c r="E61" s="50"/>
      <c r="F61" s="42" t="s">
        <v>110</v>
      </c>
    </row>
    <row r="62" spans="1:6" s="18" customFormat="1" ht="30" customHeight="1">
      <c r="A62" s="6" t="s">
        <v>130</v>
      </c>
      <c r="B62" s="9">
        <v>700000</v>
      </c>
      <c r="C62" s="9">
        <v>0</v>
      </c>
      <c r="D62" s="49">
        <v>0</v>
      </c>
      <c r="E62" s="50"/>
      <c r="F62" s="43" t="s">
        <v>42</v>
      </c>
    </row>
    <row r="63" spans="1:6" s="18" customFormat="1" ht="30" customHeight="1">
      <c r="A63" s="6" t="s">
        <v>131</v>
      </c>
      <c r="B63" s="9">
        <v>400000</v>
      </c>
      <c r="C63" s="9">
        <v>0</v>
      </c>
      <c r="D63" s="49">
        <v>0</v>
      </c>
      <c r="E63" s="50"/>
      <c r="F63" s="43" t="s">
        <v>43</v>
      </c>
    </row>
    <row r="64" spans="1:6" s="18" customFormat="1" ht="30" customHeight="1">
      <c r="A64" s="6" t="s">
        <v>132</v>
      </c>
      <c r="B64" s="9">
        <v>2350000</v>
      </c>
      <c r="C64" s="9">
        <v>0</v>
      </c>
      <c r="D64" s="49">
        <v>0</v>
      </c>
      <c r="E64" s="50"/>
      <c r="F64" s="43" t="s">
        <v>9</v>
      </c>
    </row>
    <row r="65" spans="1:7" s="20" customFormat="1" ht="30" customHeight="1">
      <c r="A65" s="6" t="s">
        <v>133</v>
      </c>
      <c r="B65" s="9">
        <v>2150453</v>
      </c>
      <c r="C65" s="9">
        <v>0</v>
      </c>
      <c r="D65" s="49">
        <v>0</v>
      </c>
      <c r="E65" s="50"/>
      <c r="F65" s="43" t="s">
        <v>11</v>
      </c>
      <c r="G65" s="29"/>
    </row>
    <row r="66" spans="1:7" s="20" customFormat="1" ht="30" customHeight="1">
      <c r="A66" s="6" t="s">
        <v>116</v>
      </c>
      <c r="B66" s="9">
        <v>620100</v>
      </c>
      <c r="C66" s="9">
        <v>0</v>
      </c>
      <c r="D66" s="49">
        <v>0</v>
      </c>
      <c r="E66" s="50"/>
      <c r="F66" s="43" t="s">
        <v>11</v>
      </c>
      <c r="G66" s="29"/>
    </row>
    <row r="67" spans="1:7" s="20" customFormat="1" ht="39.75" customHeight="1">
      <c r="A67" s="6" t="s">
        <v>117</v>
      </c>
      <c r="B67" s="9">
        <v>467580</v>
      </c>
      <c r="C67" s="9">
        <v>0</v>
      </c>
      <c r="D67" s="49">
        <v>0</v>
      </c>
      <c r="E67" s="50"/>
      <c r="F67" s="43" t="s">
        <v>127</v>
      </c>
      <c r="G67" s="29"/>
    </row>
    <row r="68" spans="1:7" s="20" customFormat="1" ht="39.75" customHeight="1">
      <c r="A68" s="6" t="s">
        <v>118</v>
      </c>
      <c r="B68" s="9">
        <v>356000</v>
      </c>
      <c r="C68" s="9">
        <v>0</v>
      </c>
      <c r="D68" s="49">
        <v>0</v>
      </c>
      <c r="E68" s="50"/>
      <c r="F68" s="43" t="s">
        <v>128</v>
      </c>
      <c r="G68" s="29"/>
    </row>
    <row r="69" spans="1:6" s="20" customFormat="1" ht="30" customHeight="1">
      <c r="A69" s="4" t="s">
        <v>19</v>
      </c>
      <c r="B69" s="10">
        <f>SUM(B61:B68)</f>
        <v>167776133</v>
      </c>
      <c r="C69" s="10">
        <f>SUM(C48:C68)</f>
        <v>58177364</v>
      </c>
      <c r="D69" s="51">
        <f>SUM(D48:D68)</f>
        <v>87771476</v>
      </c>
      <c r="E69" s="52"/>
      <c r="F69" s="6"/>
    </row>
    <row r="70" spans="1:7" s="20" customFormat="1" ht="30" customHeight="1">
      <c r="A70" s="7" t="s">
        <v>23</v>
      </c>
      <c r="B70" s="23"/>
      <c r="C70" s="23"/>
      <c r="D70" s="49"/>
      <c r="E70" s="50"/>
      <c r="F70" s="24"/>
      <c r="G70" s="29"/>
    </row>
    <row r="71" spans="1:7" s="20" customFormat="1" ht="39.75" customHeight="1">
      <c r="A71" s="6" t="s">
        <v>74</v>
      </c>
      <c r="B71" s="45" t="s">
        <v>91</v>
      </c>
      <c r="C71" s="45" t="s">
        <v>91</v>
      </c>
      <c r="D71" s="49">
        <v>34600</v>
      </c>
      <c r="E71" s="50"/>
      <c r="F71" s="43" t="s">
        <v>75</v>
      </c>
      <c r="G71" s="29"/>
    </row>
    <row r="72" spans="1:7" s="20" customFormat="1" ht="39.75" customHeight="1">
      <c r="A72" s="6" t="s">
        <v>86</v>
      </c>
      <c r="B72" s="45" t="s">
        <v>91</v>
      </c>
      <c r="C72" s="9">
        <v>0</v>
      </c>
      <c r="D72" s="49">
        <v>0</v>
      </c>
      <c r="E72" s="50"/>
      <c r="F72" s="43" t="s">
        <v>87</v>
      </c>
      <c r="G72" s="29"/>
    </row>
    <row r="73" spans="1:6" s="20" customFormat="1" ht="30" customHeight="1">
      <c r="A73" s="6" t="s">
        <v>88</v>
      </c>
      <c r="B73" s="9">
        <v>250000</v>
      </c>
      <c r="C73" s="9">
        <v>27500</v>
      </c>
      <c r="D73" s="49">
        <f>C73+22531</f>
        <v>50031</v>
      </c>
      <c r="E73" s="50"/>
      <c r="F73" s="41"/>
    </row>
    <row r="74" spans="1:6" s="20" customFormat="1" ht="30" customHeight="1">
      <c r="A74" s="27" t="s">
        <v>0</v>
      </c>
      <c r="B74" s="16" t="s">
        <v>2</v>
      </c>
      <c r="C74" s="16" t="s">
        <v>1</v>
      </c>
      <c r="D74" s="47" t="s">
        <v>5</v>
      </c>
      <c r="E74" s="48"/>
      <c r="F74" s="16" t="s">
        <v>27</v>
      </c>
    </row>
    <row r="75" spans="1:6" s="20" customFormat="1" ht="30" customHeight="1">
      <c r="A75" s="22" t="s">
        <v>89</v>
      </c>
      <c r="B75" s="14">
        <v>160000</v>
      </c>
      <c r="C75" s="9">
        <v>0</v>
      </c>
      <c r="D75" s="49">
        <v>0</v>
      </c>
      <c r="E75" s="50"/>
      <c r="F75" s="43" t="s">
        <v>44</v>
      </c>
    </row>
    <row r="76" spans="1:6" s="20" customFormat="1" ht="30" customHeight="1">
      <c r="A76" s="8" t="s">
        <v>90</v>
      </c>
      <c r="B76" s="9">
        <f>250000000-B23-B31-B42-B46-B69-B73-B75</f>
        <v>9984467</v>
      </c>
      <c r="C76" s="9">
        <v>0</v>
      </c>
      <c r="D76" s="49">
        <v>0</v>
      </c>
      <c r="E76" s="50"/>
      <c r="F76" s="2"/>
    </row>
    <row r="77" spans="1:6" s="20" customFormat="1" ht="30" customHeight="1">
      <c r="A77" s="4" t="s">
        <v>19</v>
      </c>
      <c r="B77" s="10">
        <f>SUM(B73:B76)</f>
        <v>10394467</v>
      </c>
      <c r="C77" s="10">
        <f>SUM(C71:C76)</f>
        <v>27500</v>
      </c>
      <c r="D77" s="51">
        <f>SUM(D71:D76)</f>
        <v>84631</v>
      </c>
      <c r="E77" s="52"/>
      <c r="F77" s="5"/>
    </row>
    <row r="78" spans="1:6" s="20" customFormat="1" ht="30" customHeight="1">
      <c r="A78" s="62" t="s">
        <v>24</v>
      </c>
      <c r="B78" s="64">
        <v>250000000</v>
      </c>
      <c r="C78" s="64">
        <f>C23+C31+C42+C46+C69+C77</f>
        <v>74012636</v>
      </c>
      <c r="D78" s="33" t="s">
        <v>7</v>
      </c>
      <c r="E78" s="34">
        <f>D23+D31+D42+D46+D69+D77</f>
        <v>114029093</v>
      </c>
      <c r="F78" s="31"/>
    </row>
    <row r="79" spans="1:6" s="20" customFormat="1" ht="30" customHeight="1">
      <c r="A79" s="63"/>
      <c r="B79" s="65"/>
      <c r="C79" s="65"/>
      <c r="D79" s="35" t="s">
        <v>8</v>
      </c>
      <c r="E79" s="36">
        <f>E6+E8-E78</f>
        <v>68959976</v>
      </c>
      <c r="F79" s="32"/>
    </row>
    <row r="80" spans="1:6" s="26" customFormat="1" ht="30" customHeight="1">
      <c r="A80" s="67" t="s">
        <v>25</v>
      </c>
      <c r="B80" s="67"/>
      <c r="C80" s="67"/>
      <c r="D80" s="68"/>
      <c r="E80" s="68"/>
      <c r="F80" s="67"/>
    </row>
    <row r="81" spans="1:6" s="20" customFormat="1" ht="30" customHeight="1">
      <c r="A81" s="61" t="s">
        <v>32</v>
      </c>
      <c r="B81" s="59"/>
      <c r="C81" s="59"/>
      <c r="D81" s="59"/>
      <c r="E81" s="59"/>
      <c r="F81" s="59"/>
    </row>
    <row r="82" spans="1:6" s="20" customFormat="1" ht="30" customHeight="1">
      <c r="A82" s="61" t="s">
        <v>136</v>
      </c>
      <c r="B82" s="66"/>
      <c r="C82" s="66"/>
      <c r="D82" s="66"/>
      <c r="E82" s="66"/>
      <c r="F82" s="66"/>
    </row>
    <row r="83" spans="1:4" s="20" customFormat="1" ht="30" customHeight="1">
      <c r="A83" s="40">
        <f>E79</f>
        <v>68959976</v>
      </c>
      <c r="B83" s="18" t="s">
        <v>4</v>
      </c>
      <c r="C83" s="18"/>
      <c r="D83" s="18"/>
    </row>
    <row r="84" spans="1:6" s="20" customFormat="1" ht="49.5" customHeight="1">
      <c r="A84" s="55" t="s">
        <v>33</v>
      </c>
      <c r="B84" s="59"/>
      <c r="C84" s="59"/>
      <c r="D84" s="59"/>
      <c r="E84" s="59"/>
      <c r="F84" s="59"/>
    </row>
    <row r="85" spans="1:8" s="20" customFormat="1" ht="60" customHeight="1">
      <c r="A85" s="1" t="s">
        <v>114</v>
      </c>
      <c r="B85" s="18"/>
      <c r="C85" s="1" t="s">
        <v>36</v>
      </c>
      <c r="D85" s="18"/>
      <c r="H85" s="28"/>
    </row>
    <row r="86" spans="1:4" s="20" customFormat="1" ht="49.5" customHeight="1">
      <c r="A86" s="1" t="s">
        <v>35</v>
      </c>
      <c r="B86" s="18"/>
      <c r="C86" s="1" t="s">
        <v>34</v>
      </c>
      <c r="D86" s="18"/>
    </row>
    <row r="87" spans="1:6" s="20" customFormat="1" ht="39.75" customHeight="1">
      <c r="A87" s="3"/>
      <c r="B87" s="17"/>
      <c r="C87" s="17"/>
      <c r="D87" s="17"/>
      <c r="E87" s="15"/>
      <c r="F87" s="3"/>
    </row>
    <row r="88" spans="3:7" s="20" customFormat="1" ht="39.75" customHeight="1">
      <c r="C88" s="17"/>
      <c r="D88" s="17"/>
      <c r="E88" s="15"/>
      <c r="F88" s="3"/>
      <c r="G88" s="29"/>
    </row>
    <row r="89" spans="1:6" s="20" customFormat="1" ht="39.75" customHeight="1">
      <c r="A89" s="3"/>
      <c r="B89" s="17"/>
      <c r="C89" s="17"/>
      <c r="D89" s="17"/>
      <c r="E89" s="15"/>
      <c r="F89" s="3"/>
    </row>
    <row r="90" spans="1:6" s="26" customFormat="1" ht="39.75" customHeight="1">
      <c r="A90" s="3"/>
      <c r="B90" s="17"/>
      <c r="C90" s="17"/>
      <c r="D90" s="17"/>
      <c r="E90" s="15"/>
      <c r="F90" s="3"/>
    </row>
    <row r="91" spans="1:6" s="20" customFormat="1" ht="39.75" customHeight="1">
      <c r="A91" s="3"/>
      <c r="B91" s="17"/>
      <c r="C91" s="17"/>
      <c r="D91" s="17"/>
      <c r="E91" s="15"/>
      <c r="F91" s="3"/>
    </row>
    <row r="92" spans="1:6" s="20" customFormat="1" ht="39.75" customHeight="1">
      <c r="A92" s="3"/>
      <c r="B92" s="17"/>
      <c r="C92" s="17"/>
      <c r="D92" s="17"/>
      <c r="E92" s="15"/>
      <c r="F92" s="3"/>
    </row>
    <row r="93" spans="1:6" s="20" customFormat="1" ht="39.75" customHeight="1">
      <c r="A93" s="3"/>
      <c r="B93" s="17"/>
      <c r="C93" s="17"/>
      <c r="D93" s="17"/>
      <c r="E93" s="15"/>
      <c r="F93" s="3"/>
    </row>
    <row r="94" spans="1:7" s="20" customFormat="1" ht="39.75" customHeight="1">
      <c r="A94" s="3"/>
      <c r="B94" s="17"/>
      <c r="C94" s="17"/>
      <c r="D94" s="17"/>
      <c r="E94" s="15"/>
      <c r="F94" s="3"/>
      <c r="G94" s="29"/>
    </row>
    <row r="95" spans="1:6" s="20" customFormat="1" ht="39.75" customHeight="1">
      <c r="A95" s="3"/>
      <c r="B95" s="17"/>
      <c r="C95" s="17"/>
      <c r="D95" s="17"/>
      <c r="E95" s="15"/>
      <c r="F95" s="3"/>
    </row>
    <row r="96" spans="1:7" s="26" customFormat="1" ht="39.75" customHeight="1">
      <c r="A96" s="3"/>
      <c r="B96" s="17"/>
      <c r="C96" s="17"/>
      <c r="D96" s="17"/>
      <c r="E96" s="15"/>
      <c r="F96" s="3"/>
      <c r="G96" s="30"/>
    </row>
    <row r="97" spans="1:7" s="26" customFormat="1" ht="39.75" customHeight="1">
      <c r="A97" s="3"/>
      <c r="B97" s="17"/>
      <c r="C97" s="17"/>
      <c r="D97" s="17"/>
      <c r="E97" s="15"/>
      <c r="F97" s="3"/>
      <c r="G97" s="30"/>
    </row>
    <row r="98" spans="1:9" s="26" customFormat="1" ht="39.75" customHeight="1">
      <c r="A98" s="3"/>
      <c r="B98" s="17"/>
      <c r="C98" s="17"/>
      <c r="D98" s="17"/>
      <c r="E98" s="15"/>
      <c r="F98" s="3"/>
      <c r="I98" s="19"/>
    </row>
    <row r="99" spans="1:9" s="20" customFormat="1" ht="30" customHeight="1">
      <c r="A99" s="3"/>
      <c r="B99" s="17"/>
      <c r="C99" s="17"/>
      <c r="D99" s="17"/>
      <c r="E99" s="15"/>
      <c r="F99" s="3"/>
      <c r="H99" s="3"/>
      <c r="I99" s="3"/>
    </row>
    <row r="100" ht="30" customHeight="1"/>
    <row r="101" ht="30" customHeight="1"/>
    <row r="102" ht="39.75" customHeight="1"/>
    <row r="103" ht="79.5" customHeight="1"/>
    <row r="104" ht="79.5" customHeight="1"/>
    <row r="105" ht="79.5" customHeight="1"/>
  </sheetData>
  <mergeCells count="84">
    <mergeCell ref="A11:F11"/>
    <mergeCell ref="A12:F12"/>
    <mergeCell ref="D24:E24"/>
    <mergeCell ref="D14:E14"/>
    <mergeCell ref="D15:E15"/>
    <mergeCell ref="D16:E16"/>
    <mergeCell ref="D19:E19"/>
    <mergeCell ref="D23:E23"/>
    <mergeCell ref="D36:E36"/>
    <mergeCell ref="D28:E28"/>
    <mergeCell ref="D17:E17"/>
    <mergeCell ref="D18:E18"/>
    <mergeCell ref="D34:E34"/>
    <mergeCell ref="D26:E26"/>
    <mergeCell ref="D32:E32"/>
    <mergeCell ref="D31:E31"/>
    <mergeCell ref="D25:E25"/>
    <mergeCell ref="D33:E33"/>
    <mergeCell ref="A8:C8"/>
    <mergeCell ref="A81:F81"/>
    <mergeCell ref="A84:F84"/>
    <mergeCell ref="A78:A79"/>
    <mergeCell ref="B78:B79"/>
    <mergeCell ref="C78:C79"/>
    <mergeCell ref="A82:F82"/>
    <mergeCell ref="A80:F80"/>
    <mergeCell ref="A10:F10"/>
    <mergeCell ref="D13:E13"/>
    <mergeCell ref="D48:E48"/>
    <mergeCell ref="A1:F1"/>
    <mergeCell ref="A3:F3"/>
    <mergeCell ref="A4:F4"/>
    <mergeCell ref="A2:F2"/>
    <mergeCell ref="A5:F5"/>
    <mergeCell ref="A6:C6"/>
    <mergeCell ref="A9:F9"/>
    <mergeCell ref="A7:F7"/>
    <mergeCell ref="D29:E29"/>
    <mergeCell ref="D40:E40"/>
    <mergeCell ref="D44:E44"/>
    <mergeCell ref="D38:E38"/>
    <mergeCell ref="D62:E62"/>
    <mergeCell ref="D43:E43"/>
    <mergeCell ref="D47:E47"/>
    <mergeCell ref="D52:E52"/>
    <mergeCell ref="D53:E53"/>
    <mergeCell ref="D39:E39"/>
    <mergeCell ref="D60:E60"/>
    <mergeCell ref="D77:E77"/>
    <mergeCell ref="D69:E69"/>
    <mergeCell ref="D46:E46"/>
    <mergeCell ref="D42:E42"/>
    <mergeCell ref="D45:E45"/>
    <mergeCell ref="D70:E70"/>
    <mergeCell ref="D65:E65"/>
    <mergeCell ref="D75:E75"/>
    <mergeCell ref="D76:E76"/>
    <mergeCell ref="D73:E73"/>
    <mergeCell ref="D37:E37"/>
    <mergeCell ref="D35:E35"/>
    <mergeCell ref="D27:E27"/>
    <mergeCell ref="D59:E59"/>
    <mergeCell ref="D54:E54"/>
    <mergeCell ref="D55:E55"/>
    <mergeCell ref="D56:E56"/>
    <mergeCell ref="D57:E57"/>
    <mergeCell ref="D49:E49"/>
    <mergeCell ref="D50:E50"/>
    <mergeCell ref="D51:E51"/>
    <mergeCell ref="D58:E58"/>
    <mergeCell ref="D71:E71"/>
    <mergeCell ref="D61:E61"/>
    <mergeCell ref="D63:E63"/>
    <mergeCell ref="D64:E64"/>
    <mergeCell ref="D74:E74"/>
    <mergeCell ref="D30:E30"/>
    <mergeCell ref="D20:E20"/>
    <mergeCell ref="D21:E21"/>
    <mergeCell ref="D22:E22"/>
    <mergeCell ref="D41:E41"/>
    <mergeCell ref="D66:E66"/>
    <mergeCell ref="D67:E67"/>
    <mergeCell ref="D68:E68"/>
    <mergeCell ref="D72:E72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B10" sqref="B10"/>
    </sheetView>
  </sheetViews>
  <sheetFormatPr defaultColWidth="9.00390625" defaultRowHeight="16.5"/>
  <cols>
    <col min="1" max="1" width="30.625" style="3" customWidth="1"/>
    <col min="2" max="2" width="19.125" style="17" customWidth="1"/>
    <col min="3" max="3" width="17.625" style="17" customWidth="1"/>
    <col min="4" max="4" width="4.125" style="17" customWidth="1"/>
    <col min="5" max="5" width="17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60" customHeight="1">
      <c r="A1" s="53" t="s">
        <v>15</v>
      </c>
      <c r="B1" s="54"/>
      <c r="C1" s="54"/>
      <c r="D1" s="54"/>
      <c r="E1" s="54"/>
      <c r="F1" s="54"/>
    </row>
    <row r="2" spans="1:6" ht="30" customHeight="1">
      <c r="A2" s="57" t="s">
        <v>6</v>
      </c>
      <c r="B2" s="58"/>
      <c r="C2" s="58"/>
      <c r="D2" s="58"/>
      <c r="E2" s="58"/>
      <c r="F2" s="58"/>
    </row>
    <row r="3" spans="1:9" s="20" customFormat="1" ht="30" customHeight="1">
      <c r="A3" s="55" t="s">
        <v>38</v>
      </c>
      <c r="B3" s="56"/>
      <c r="C3" s="56"/>
      <c r="D3" s="56"/>
      <c r="E3" s="56"/>
      <c r="F3" s="56"/>
      <c r="H3" s="3"/>
      <c r="I3" s="3"/>
    </row>
    <row r="4" spans="1:9" s="20" customFormat="1" ht="30" customHeight="1">
      <c r="A4" s="27" t="s">
        <v>0</v>
      </c>
      <c r="B4" s="16" t="s">
        <v>2</v>
      </c>
      <c r="C4" s="16" t="s">
        <v>1</v>
      </c>
      <c r="D4" s="47" t="s">
        <v>5</v>
      </c>
      <c r="E4" s="48"/>
      <c r="F4" s="16" t="s">
        <v>27</v>
      </c>
      <c r="H4" s="3"/>
      <c r="I4" s="3"/>
    </row>
    <row r="5" spans="1:9" s="20" customFormat="1" ht="30" customHeight="1">
      <c r="A5" s="7" t="s">
        <v>3</v>
      </c>
      <c r="B5" s="23"/>
      <c r="C5" s="23"/>
      <c r="D5" s="69"/>
      <c r="E5" s="70"/>
      <c r="F5" s="24"/>
      <c r="H5" s="3"/>
      <c r="I5" s="3"/>
    </row>
    <row r="6" spans="1:9" s="20" customFormat="1" ht="39.75" customHeight="1">
      <c r="A6" s="6" t="s">
        <v>47</v>
      </c>
      <c r="B6" s="44" t="s">
        <v>92</v>
      </c>
      <c r="C6" s="9">
        <v>1262903</v>
      </c>
      <c r="D6" s="49">
        <v>1262903</v>
      </c>
      <c r="E6" s="50"/>
      <c r="F6" s="43" t="s">
        <v>49</v>
      </c>
      <c r="H6" s="3"/>
      <c r="I6" s="3"/>
    </row>
    <row r="7" spans="1:9" s="20" customFormat="1" ht="39.75" customHeight="1">
      <c r="A7" s="6" t="s">
        <v>50</v>
      </c>
      <c r="B7" s="44" t="s">
        <v>91</v>
      </c>
      <c r="C7" s="9">
        <v>343500</v>
      </c>
      <c r="D7" s="49">
        <v>343500</v>
      </c>
      <c r="E7" s="50"/>
      <c r="F7" s="43" t="s">
        <v>48</v>
      </c>
      <c r="H7" s="3"/>
      <c r="I7" s="3"/>
    </row>
    <row r="8" spans="1:9" s="20" customFormat="1" ht="30" customHeight="1">
      <c r="A8" s="8" t="s">
        <v>82</v>
      </c>
      <c r="B8" s="9">
        <v>3790000</v>
      </c>
      <c r="C8" s="9">
        <v>0</v>
      </c>
      <c r="D8" s="49">
        <v>0</v>
      </c>
      <c r="E8" s="50"/>
      <c r="F8" s="43" t="s">
        <v>103</v>
      </c>
      <c r="H8" s="3"/>
      <c r="I8" s="3"/>
    </row>
    <row r="9" spans="1:9" s="20" customFormat="1" ht="30" customHeight="1">
      <c r="A9" s="8" t="s">
        <v>83</v>
      </c>
      <c r="B9" s="9">
        <v>6460000</v>
      </c>
      <c r="C9" s="9">
        <v>0</v>
      </c>
      <c r="D9" s="49">
        <v>0</v>
      </c>
      <c r="E9" s="50"/>
      <c r="F9" s="43" t="s">
        <v>103</v>
      </c>
      <c r="H9" s="3"/>
      <c r="I9" s="3"/>
    </row>
    <row r="10" spans="1:9" s="20" customFormat="1" ht="30" customHeight="1">
      <c r="A10" s="8" t="s">
        <v>84</v>
      </c>
      <c r="B10" s="9">
        <v>700000</v>
      </c>
      <c r="C10" s="9">
        <v>0</v>
      </c>
      <c r="D10" s="49">
        <v>0</v>
      </c>
      <c r="E10" s="50"/>
      <c r="F10" s="43" t="s">
        <v>103</v>
      </c>
      <c r="H10" s="3"/>
      <c r="I10" s="3"/>
    </row>
    <row r="11" spans="1:9" s="20" customFormat="1" ht="30" customHeight="1">
      <c r="A11" s="4" t="s">
        <v>19</v>
      </c>
      <c r="B11" s="10">
        <f>SUM(B8:B10)</f>
        <v>10950000</v>
      </c>
      <c r="C11" s="10">
        <f>SUM(C6:C10)</f>
        <v>1606403</v>
      </c>
      <c r="D11" s="51">
        <f>SUM(D6:D10)</f>
        <v>1606403</v>
      </c>
      <c r="E11" s="71"/>
      <c r="F11" s="25"/>
      <c r="H11" s="3"/>
      <c r="I11" s="3"/>
    </row>
    <row r="12" spans="1:9" s="20" customFormat="1" ht="30" customHeight="1">
      <c r="A12" s="7" t="s">
        <v>20</v>
      </c>
      <c r="B12" s="23"/>
      <c r="C12" s="11"/>
      <c r="D12" s="49"/>
      <c r="E12" s="50"/>
      <c r="F12" s="24"/>
      <c r="H12" s="3"/>
      <c r="I12" s="3"/>
    </row>
    <row r="13" spans="1:9" s="20" customFormat="1" ht="39.75" customHeight="1">
      <c r="A13" s="6" t="s">
        <v>52</v>
      </c>
      <c r="B13" s="44" t="s">
        <v>91</v>
      </c>
      <c r="C13" s="9">
        <v>430000</v>
      </c>
      <c r="D13" s="49">
        <v>430000</v>
      </c>
      <c r="E13" s="50"/>
      <c r="F13" s="43" t="s">
        <v>51</v>
      </c>
      <c r="H13" s="3"/>
      <c r="I13" s="3"/>
    </row>
    <row r="14" spans="1:9" s="20" customFormat="1" ht="39.75" customHeight="1">
      <c r="A14" s="6" t="s">
        <v>79</v>
      </c>
      <c r="B14" s="44" t="s">
        <v>91</v>
      </c>
      <c r="C14" s="9">
        <v>0</v>
      </c>
      <c r="D14" s="49">
        <v>0</v>
      </c>
      <c r="E14" s="50"/>
      <c r="F14" s="43" t="s">
        <v>78</v>
      </c>
      <c r="H14" s="3"/>
      <c r="I14" s="3"/>
    </row>
    <row r="15" spans="1:9" s="20" customFormat="1" ht="30" customHeight="1">
      <c r="A15" s="21" t="s">
        <v>80</v>
      </c>
      <c r="B15" s="9">
        <v>300000</v>
      </c>
      <c r="C15" s="9">
        <v>0</v>
      </c>
      <c r="D15" s="49">
        <v>0</v>
      </c>
      <c r="E15" s="50"/>
      <c r="F15" s="43" t="s">
        <v>45</v>
      </c>
      <c r="H15" s="3"/>
      <c r="I15" s="3"/>
    </row>
    <row r="16" spans="1:9" s="20" customFormat="1" ht="30" customHeight="1">
      <c r="A16" s="21" t="s">
        <v>81</v>
      </c>
      <c r="B16" s="9">
        <v>1800000</v>
      </c>
      <c r="C16" s="9">
        <v>0</v>
      </c>
      <c r="D16" s="49">
        <v>0</v>
      </c>
      <c r="E16" s="50"/>
      <c r="F16" s="43" t="s">
        <v>13</v>
      </c>
      <c r="H16" s="3"/>
      <c r="I16" s="3"/>
    </row>
    <row r="17" spans="1:9" s="20" customFormat="1" ht="30" customHeight="1">
      <c r="A17" s="4" t="s">
        <v>19</v>
      </c>
      <c r="B17" s="10">
        <f>SUM(B15:B16)</f>
        <v>2100000</v>
      </c>
      <c r="C17" s="10">
        <f>SUM(C13:C16)</f>
        <v>430000</v>
      </c>
      <c r="D17" s="51">
        <f>SUM(D13:D16)</f>
        <v>430000</v>
      </c>
      <c r="E17" s="52"/>
      <c r="F17" s="25"/>
      <c r="H17" s="3"/>
      <c r="I17" s="3"/>
    </row>
    <row r="18" spans="1:6" s="20" customFormat="1" ht="39.75" customHeight="1">
      <c r="A18" s="3"/>
      <c r="B18" s="17"/>
      <c r="C18" s="17"/>
      <c r="D18" s="17"/>
      <c r="E18" s="15"/>
      <c r="F18" s="3"/>
    </row>
    <row r="19" spans="3:7" s="20" customFormat="1" ht="39.75" customHeight="1">
      <c r="C19" s="17"/>
      <c r="D19" s="17"/>
      <c r="E19" s="15"/>
      <c r="F19" s="3"/>
      <c r="G19" s="29"/>
    </row>
    <row r="20" spans="1:6" s="20" customFormat="1" ht="39.75" customHeight="1">
      <c r="A20" s="3"/>
      <c r="B20" s="17"/>
      <c r="C20" s="17"/>
      <c r="D20" s="17"/>
      <c r="E20" s="15"/>
      <c r="F20" s="3"/>
    </row>
    <row r="21" spans="1:6" s="26" customFormat="1" ht="39.75" customHeight="1">
      <c r="A21" s="3"/>
      <c r="B21" s="17"/>
      <c r="C21" s="17"/>
      <c r="D21" s="17"/>
      <c r="E21" s="15"/>
      <c r="F21" s="3"/>
    </row>
    <row r="22" spans="1:6" s="20" customFormat="1" ht="39.75" customHeight="1">
      <c r="A22" s="3"/>
      <c r="B22" s="17"/>
      <c r="C22" s="17"/>
      <c r="D22" s="17"/>
      <c r="E22" s="15"/>
      <c r="F22" s="3"/>
    </row>
    <row r="23" spans="1:6" s="20" customFormat="1" ht="39.75" customHeight="1">
      <c r="A23" s="3"/>
      <c r="B23" s="17"/>
      <c r="C23" s="17"/>
      <c r="D23" s="17"/>
      <c r="E23" s="15"/>
      <c r="F23" s="3"/>
    </row>
    <row r="24" spans="1:6" s="20" customFormat="1" ht="39.75" customHeight="1">
      <c r="A24" s="3"/>
      <c r="B24" s="17"/>
      <c r="C24" s="17"/>
      <c r="D24" s="17"/>
      <c r="E24" s="15"/>
      <c r="F24" s="3"/>
    </row>
    <row r="25" spans="1:7" s="20" customFormat="1" ht="39.75" customHeight="1">
      <c r="A25" s="3"/>
      <c r="B25" s="17"/>
      <c r="C25" s="17"/>
      <c r="D25" s="17"/>
      <c r="E25" s="15"/>
      <c r="F25" s="3"/>
      <c r="G25" s="29"/>
    </row>
    <row r="26" spans="1:6" s="20" customFormat="1" ht="39.75" customHeight="1">
      <c r="A26" s="3"/>
      <c r="B26" s="17"/>
      <c r="C26" s="17"/>
      <c r="D26" s="17"/>
      <c r="E26" s="15"/>
      <c r="F26" s="3"/>
    </row>
    <row r="27" spans="1:7" s="26" customFormat="1" ht="39.75" customHeight="1">
      <c r="A27" s="3"/>
      <c r="B27" s="17"/>
      <c r="C27" s="17"/>
      <c r="D27" s="17"/>
      <c r="E27" s="15"/>
      <c r="F27" s="3"/>
      <c r="G27" s="30"/>
    </row>
    <row r="28" spans="1:7" s="26" customFormat="1" ht="39.75" customHeight="1">
      <c r="A28" s="3"/>
      <c r="B28" s="17"/>
      <c r="C28" s="17"/>
      <c r="D28" s="17"/>
      <c r="E28" s="15"/>
      <c r="F28" s="3"/>
      <c r="G28" s="30"/>
    </row>
    <row r="29" spans="1:9" s="26" customFormat="1" ht="39.75" customHeight="1">
      <c r="A29" s="3"/>
      <c r="B29" s="17"/>
      <c r="C29" s="17"/>
      <c r="D29" s="17"/>
      <c r="E29" s="15"/>
      <c r="F29" s="3"/>
      <c r="I29" s="19"/>
    </row>
    <row r="30" spans="1:9" s="20" customFormat="1" ht="30" customHeight="1">
      <c r="A30" s="3"/>
      <c r="B30" s="17"/>
      <c r="C30" s="17"/>
      <c r="D30" s="17"/>
      <c r="E30" s="15"/>
      <c r="F30" s="3"/>
      <c r="H30" s="3"/>
      <c r="I30" s="3"/>
    </row>
    <row r="31" ht="30" customHeight="1"/>
    <row r="32" ht="30" customHeight="1"/>
    <row r="33" ht="39.75" customHeight="1"/>
    <row r="34" ht="79.5" customHeight="1"/>
    <row r="35" ht="79.5" customHeight="1"/>
    <row r="36" ht="79.5" customHeight="1"/>
  </sheetData>
  <mergeCells count="17">
    <mergeCell ref="D17:E17"/>
    <mergeCell ref="D13:E13"/>
    <mergeCell ref="D14:E14"/>
    <mergeCell ref="D15:E15"/>
    <mergeCell ref="D16:E16"/>
    <mergeCell ref="D9:E9"/>
    <mergeCell ref="D10:E10"/>
    <mergeCell ref="D11:E11"/>
    <mergeCell ref="D12:E12"/>
    <mergeCell ref="D5:E5"/>
    <mergeCell ref="D6:E6"/>
    <mergeCell ref="D7:E7"/>
    <mergeCell ref="D8:E8"/>
    <mergeCell ref="A1:F1"/>
    <mergeCell ref="A2:F2"/>
    <mergeCell ref="A3:F3"/>
    <mergeCell ref="D4:E4"/>
  </mergeCells>
  <printOptions horizontalCentered="1"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3" sqref="A3:F3"/>
    </sheetView>
  </sheetViews>
  <sheetFormatPr defaultColWidth="9.00390625" defaultRowHeight="16.5"/>
  <cols>
    <col min="1" max="1" width="30.625" style="3" customWidth="1"/>
    <col min="2" max="2" width="19.125" style="17" customWidth="1"/>
    <col min="3" max="3" width="17.625" style="17" customWidth="1"/>
    <col min="4" max="4" width="4.125" style="17" customWidth="1"/>
    <col min="5" max="5" width="17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60" customHeight="1">
      <c r="A1" s="53" t="s">
        <v>15</v>
      </c>
      <c r="B1" s="54"/>
      <c r="C1" s="54"/>
      <c r="D1" s="54"/>
      <c r="E1" s="54"/>
      <c r="F1" s="54"/>
    </row>
    <row r="2" spans="1:6" ht="30" customHeight="1">
      <c r="A2" s="57" t="s">
        <v>6</v>
      </c>
      <c r="B2" s="58"/>
      <c r="C2" s="58"/>
      <c r="D2" s="58"/>
      <c r="E2" s="58"/>
      <c r="F2" s="58"/>
    </row>
    <row r="3" spans="1:9" s="20" customFormat="1" ht="30" customHeight="1">
      <c r="A3" s="55" t="s">
        <v>38</v>
      </c>
      <c r="B3" s="56"/>
      <c r="C3" s="56"/>
      <c r="D3" s="56"/>
      <c r="E3" s="56"/>
      <c r="F3" s="56"/>
      <c r="H3" s="3"/>
      <c r="I3" s="3"/>
    </row>
    <row r="4" spans="1:9" s="20" customFormat="1" ht="30" customHeight="1">
      <c r="A4" s="27" t="s">
        <v>0</v>
      </c>
      <c r="B4" s="16" t="s">
        <v>2</v>
      </c>
      <c r="C4" s="16" t="s">
        <v>1</v>
      </c>
      <c r="D4" s="47" t="s">
        <v>5</v>
      </c>
      <c r="E4" s="48"/>
      <c r="F4" s="16" t="s">
        <v>27</v>
      </c>
      <c r="H4" s="3"/>
      <c r="I4" s="3"/>
    </row>
    <row r="5" spans="1:9" s="20" customFormat="1" ht="30" customHeight="1">
      <c r="A5" s="7" t="s">
        <v>21</v>
      </c>
      <c r="B5" s="23"/>
      <c r="C5" s="11"/>
      <c r="D5" s="49"/>
      <c r="E5" s="50"/>
      <c r="F5" s="24"/>
      <c r="H5" s="3"/>
      <c r="I5" s="3"/>
    </row>
    <row r="6" spans="1:9" s="20" customFormat="1" ht="39.75" customHeight="1">
      <c r="A6" s="6" t="s">
        <v>53</v>
      </c>
      <c r="B6" s="45" t="s">
        <v>91</v>
      </c>
      <c r="C6" s="9">
        <v>500000</v>
      </c>
      <c r="D6" s="49">
        <v>500000</v>
      </c>
      <c r="E6" s="50"/>
      <c r="F6" s="43" t="s">
        <v>54</v>
      </c>
      <c r="H6" s="3"/>
      <c r="I6" s="3"/>
    </row>
    <row r="7" spans="1:9" s="20" customFormat="1" ht="39.75" customHeight="1">
      <c r="A7" s="6" t="s">
        <v>55</v>
      </c>
      <c r="B7" s="45" t="s">
        <v>91</v>
      </c>
      <c r="C7" s="9">
        <v>120000</v>
      </c>
      <c r="D7" s="49">
        <v>120000</v>
      </c>
      <c r="E7" s="50"/>
      <c r="F7" s="43" t="s">
        <v>56</v>
      </c>
      <c r="H7" s="3"/>
      <c r="I7" s="3"/>
    </row>
    <row r="8" spans="1:9" s="20" customFormat="1" ht="39.75" customHeight="1">
      <c r="A8" s="6" t="s">
        <v>77</v>
      </c>
      <c r="B8" s="45" t="s">
        <v>91</v>
      </c>
      <c r="C8" s="9">
        <v>0</v>
      </c>
      <c r="D8" s="49">
        <v>0</v>
      </c>
      <c r="E8" s="50"/>
      <c r="F8" s="43" t="s">
        <v>76</v>
      </c>
      <c r="H8" s="3"/>
      <c r="I8" s="3"/>
    </row>
    <row r="9" spans="1:9" s="20" customFormat="1" ht="30" customHeight="1">
      <c r="A9" s="37" t="s">
        <v>93</v>
      </c>
      <c r="B9" s="9">
        <v>3000000</v>
      </c>
      <c r="C9" s="9">
        <v>0</v>
      </c>
      <c r="D9" s="49">
        <v>0</v>
      </c>
      <c r="E9" s="50"/>
      <c r="F9" s="43" t="s">
        <v>46</v>
      </c>
      <c r="H9" s="3"/>
      <c r="I9" s="3"/>
    </row>
    <row r="10" spans="1:9" s="20" customFormat="1" ht="30" customHeight="1">
      <c r="A10" s="6" t="s">
        <v>94</v>
      </c>
      <c r="B10" s="9">
        <v>9000000</v>
      </c>
      <c r="C10" s="9">
        <v>0</v>
      </c>
      <c r="D10" s="49">
        <v>0</v>
      </c>
      <c r="E10" s="50"/>
      <c r="F10" s="43" t="s">
        <v>10</v>
      </c>
      <c r="H10" s="3"/>
      <c r="I10" s="3"/>
    </row>
    <row r="11" spans="1:9" s="20" customFormat="1" ht="30" customHeight="1">
      <c r="A11" s="21" t="s">
        <v>95</v>
      </c>
      <c r="B11" s="12">
        <v>900000</v>
      </c>
      <c r="C11" s="12">
        <v>0</v>
      </c>
      <c r="D11" s="49">
        <v>0</v>
      </c>
      <c r="E11" s="50"/>
      <c r="F11" s="43" t="s">
        <v>14</v>
      </c>
      <c r="H11" s="3"/>
      <c r="I11" s="3"/>
    </row>
    <row r="12" spans="1:9" s="20" customFormat="1" ht="30" customHeight="1">
      <c r="A12" s="6" t="s">
        <v>96</v>
      </c>
      <c r="B12" s="9">
        <v>300000</v>
      </c>
      <c r="C12" s="9">
        <v>0</v>
      </c>
      <c r="D12" s="49">
        <v>0</v>
      </c>
      <c r="E12" s="50"/>
      <c r="F12" s="43" t="s">
        <v>12</v>
      </c>
      <c r="H12" s="3"/>
      <c r="I12" s="3"/>
    </row>
    <row r="13" spans="1:9" s="20" customFormat="1" ht="30" customHeight="1">
      <c r="A13" s="6" t="s">
        <v>97</v>
      </c>
      <c r="B13" s="9">
        <v>680000</v>
      </c>
      <c r="C13" s="9">
        <v>0</v>
      </c>
      <c r="D13" s="49">
        <v>0</v>
      </c>
      <c r="E13" s="50"/>
      <c r="F13" s="43" t="s">
        <v>29</v>
      </c>
      <c r="H13" s="3"/>
      <c r="I13" s="3"/>
    </row>
    <row r="14" spans="1:6" s="20" customFormat="1" ht="30" customHeight="1">
      <c r="A14" s="13" t="s">
        <v>19</v>
      </c>
      <c r="B14" s="10">
        <f>SUM(B9:B13)</f>
        <v>13880000</v>
      </c>
      <c r="C14" s="10">
        <f>SUM(C6:C13)</f>
        <v>620000</v>
      </c>
      <c r="D14" s="51">
        <f>SUM(D6:D13)</f>
        <v>620000</v>
      </c>
      <c r="E14" s="52"/>
      <c r="F14" s="25"/>
    </row>
    <row r="15" spans="1:6" s="20" customFormat="1" ht="39.75" customHeight="1">
      <c r="A15" s="3"/>
      <c r="B15" s="17"/>
      <c r="C15" s="17"/>
      <c r="D15" s="17"/>
      <c r="E15" s="15"/>
      <c r="F15" s="3"/>
    </row>
    <row r="16" spans="1:6" s="26" customFormat="1" ht="39.75" customHeight="1">
      <c r="A16" s="3"/>
      <c r="B16" s="17"/>
      <c r="C16" s="17"/>
      <c r="D16" s="17"/>
      <c r="E16" s="15"/>
      <c r="F16" s="3"/>
    </row>
    <row r="17" spans="1:6" s="20" customFormat="1" ht="39.75" customHeight="1">
      <c r="A17" s="3"/>
      <c r="B17" s="17"/>
      <c r="C17" s="17"/>
      <c r="D17" s="17"/>
      <c r="E17" s="15"/>
      <c r="F17" s="3"/>
    </row>
    <row r="18" spans="1:6" s="20" customFormat="1" ht="39.75" customHeight="1">
      <c r="A18" s="3"/>
      <c r="B18" s="17"/>
      <c r="C18" s="17"/>
      <c r="D18" s="17"/>
      <c r="E18" s="15"/>
      <c r="F18" s="3"/>
    </row>
    <row r="19" spans="1:6" s="20" customFormat="1" ht="39.75" customHeight="1">
      <c r="A19" s="3"/>
      <c r="B19" s="17"/>
      <c r="C19" s="17"/>
      <c r="D19" s="17"/>
      <c r="E19" s="15"/>
      <c r="F19" s="3"/>
    </row>
    <row r="20" spans="1:7" s="20" customFormat="1" ht="39.75" customHeight="1">
      <c r="A20" s="3"/>
      <c r="B20" s="17"/>
      <c r="C20" s="17"/>
      <c r="D20" s="17"/>
      <c r="E20" s="15"/>
      <c r="F20" s="3"/>
      <c r="G20" s="29"/>
    </row>
    <row r="21" spans="1:6" s="20" customFormat="1" ht="39.75" customHeight="1">
      <c r="A21" s="3"/>
      <c r="B21" s="17"/>
      <c r="C21" s="17"/>
      <c r="D21" s="17"/>
      <c r="E21" s="15"/>
      <c r="F21" s="3"/>
    </row>
    <row r="22" spans="1:7" s="26" customFormat="1" ht="39.75" customHeight="1">
      <c r="A22" s="3"/>
      <c r="B22" s="17"/>
      <c r="C22" s="17"/>
      <c r="D22" s="17"/>
      <c r="E22" s="15"/>
      <c r="F22" s="3"/>
      <c r="G22" s="30"/>
    </row>
    <row r="23" spans="1:7" s="26" customFormat="1" ht="39.75" customHeight="1">
      <c r="A23" s="3"/>
      <c r="B23" s="17"/>
      <c r="C23" s="17"/>
      <c r="D23" s="17"/>
      <c r="E23" s="15"/>
      <c r="F23" s="3"/>
      <c r="G23" s="30"/>
    </row>
    <row r="24" spans="1:9" s="26" customFormat="1" ht="39.75" customHeight="1">
      <c r="A24" s="3"/>
      <c r="B24" s="17"/>
      <c r="C24" s="17"/>
      <c r="D24" s="17"/>
      <c r="E24" s="15"/>
      <c r="F24" s="3"/>
      <c r="I24" s="19"/>
    </row>
    <row r="25" spans="1:9" s="20" customFormat="1" ht="30" customHeight="1">
      <c r="A25" s="3"/>
      <c r="B25" s="17"/>
      <c r="C25" s="17"/>
      <c r="D25" s="17"/>
      <c r="E25" s="15"/>
      <c r="F25" s="3"/>
      <c r="H25" s="3"/>
      <c r="I25" s="3"/>
    </row>
    <row r="26" ht="30" customHeight="1"/>
    <row r="27" ht="30" customHeight="1"/>
    <row r="28" ht="39.75" customHeight="1"/>
    <row r="29" ht="79.5" customHeight="1"/>
    <row r="30" ht="79.5" customHeight="1"/>
    <row r="31" ht="79.5" customHeight="1"/>
  </sheetData>
  <mergeCells count="14">
    <mergeCell ref="D4:E4"/>
    <mergeCell ref="D5:E5"/>
    <mergeCell ref="A1:F1"/>
    <mergeCell ref="A2:F2"/>
    <mergeCell ref="A3:F3"/>
    <mergeCell ref="D6:E6"/>
    <mergeCell ref="D7:E7"/>
    <mergeCell ref="D8:E8"/>
    <mergeCell ref="D9:E9"/>
    <mergeCell ref="D14:E14"/>
    <mergeCell ref="D10:E10"/>
    <mergeCell ref="D11:E11"/>
    <mergeCell ref="D12:E12"/>
    <mergeCell ref="D13:E13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workbookViewId="0" topLeftCell="A14">
      <selection activeCell="E26" sqref="E26"/>
    </sheetView>
  </sheetViews>
  <sheetFormatPr defaultColWidth="9.00390625" defaultRowHeight="16.5"/>
  <cols>
    <col min="1" max="1" width="30.625" style="3" customWidth="1"/>
    <col min="2" max="2" width="19.125" style="17" customWidth="1"/>
    <col min="3" max="3" width="17.625" style="17" customWidth="1"/>
    <col min="4" max="4" width="4.125" style="17" customWidth="1"/>
    <col min="5" max="5" width="17.625" style="15" customWidth="1"/>
    <col min="6" max="6" width="11.625" style="3" customWidth="1"/>
    <col min="7" max="7" width="23.375" style="20" customWidth="1"/>
    <col min="8" max="8" width="9.00390625" style="3" customWidth="1"/>
    <col min="9" max="9" width="12.375" style="3" bestFit="1" customWidth="1"/>
    <col min="10" max="16384" width="9.00390625" style="3" customWidth="1"/>
  </cols>
  <sheetData>
    <row r="1" spans="1:6" ht="36.75" customHeight="1">
      <c r="A1" s="72" t="s">
        <v>107</v>
      </c>
      <c r="B1" s="54"/>
      <c r="C1" s="54"/>
      <c r="D1" s="54"/>
      <c r="E1" s="54"/>
      <c r="F1" s="54"/>
    </row>
    <row r="2" spans="1:6" ht="30" customHeight="1">
      <c r="A2" s="57" t="s">
        <v>6</v>
      </c>
      <c r="B2" s="58"/>
      <c r="C2" s="58"/>
      <c r="D2" s="58"/>
      <c r="E2" s="58"/>
      <c r="F2" s="58"/>
    </row>
    <row r="3" spans="1:9" s="20" customFormat="1" ht="30" customHeight="1">
      <c r="A3" s="55" t="s">
        <v>38</v>
      </c>
      <c r="B3" s="56"/>
      <c r="C3" s="56"/>
      <c r="D3" s="56"/>
      <c r="E3" s="56"/>
      <c r="F3" s="56"/>
      <c r="H3" s="3"/>
      <c r="I3" s="3"/>
    </row>
    <row r="4" spans="1:9" s="20" customFormat="1" ht="30" customHeight="1">
      <c r="A4" s="27" t="s">
        <v>0</v>
      </c>
      <c r="B4" s="16" t="s">
        <v>2</v>
      </c>
      <c r="C4" s="16" t="s">
        <v>1</v>
      </c>
      <c r="D4" s="47" t="s">
        <v>5</v>
      </c>
      <c r="E4" s="48"/>
      <c r="F4" s="16" t="s">
        <v>27</v>
      </c>
      <c r="H4" s="3"/>
      <c r="I4" s="3"/>
    </row>
    <row r="5" spans="1:6" s="20" customFormat="1" ht="30" customHeight="1">
      <c r="A5" s="7" t="s">
        <v>28</v>
      </c>
      <c r="B5" s="23"/>
      <c r="C5" s="11"/>
      <c r="D5" s="49"/>
      <c r="E5" s="50"/>
      <c r="F5" s="24"/>
    </row>
    <row r="6" spans="1:6" s="20" customFormat="1" ht="39.75" customHeight="1">
      <c r="A6" s="6" t="s">
        <v>57</v>
      </c>
      <c r="B6" s="45" t="s">
        <v>91</v>
      </c>
      <c r="C6" s="9">
        <v>113500</v>
      </c>
      <c r="D6" s="49">
        <v>113500</v>
      </c>
      <c r="E6" s="50"/>
      <c r="F6" s="43" t="s">
        <v>106</v>
      </c>
    </row>
    <row r="7" spans="1:6" s="20" customFormat="1" ht="39.75" customHeight="1">
      <c r="A7" s="6" t="s">
        <v>73</v>
      </c>
      <c r="B7" s="45" t="s">
        <v>91</v>
      </c>
      <c r="C7" s="9">
        <v>420800</v>
      </c>
      <c r="D7" s="49">
        <v>420800</v>
      </c>
      <c r="E7" s="50"/>
      <c r="F7" s="43" t="s">
        <v>58</v>
      </c>
    </row>
    <row r="8" spans="1:6" s="20" customFormat="1" ht="39.75" customHeight="1">
      <c r="A8" s="6" t="s">
        <v>59</v>
      </c>
      <c r="B8" s="45" t="s">
        <v>91</v>
      </c>
      <c r="C8" s="9">
        <v>500000</v>
      </c>
      <c r="D8" s="49">
        <v>500000</v>
      </c>
      <c r="E8" s="50"/>
      <c r="F8" s="43" t="s">
        <v>60</v>
      </c>
    </row>
    <row r="9" spans="1:6" s="20" customFormat="1" ht="39.75" customHeight="1">
      <c r="A9" s="6" t="s">
        <v>61</v>
      </c>
      <c r="B9" s="45" t="s">
        <v>91</v>
      </c>
      <c r="C9" s="9">
        <v>0</v>
      </c>
      <c r="D9" s="49">
        <v>0</v>
      </c>
      <c r="E9" s="50"/>
      <c r="F9" s="43" t="s">
        <v>56</v>
      </c>
    </row>
    <row r="10" spans="1:6" s="20" customFormat="1" ht="39.75" customHeight="1">
      <c r="A10" s="6" t="s">
        <v>62</v>
      </c>
      <c r="B10" s="45" t="s">
        <v>91</v>
      </c>
      <c r="C10" s="9">
        <v>116000</v>
      </c>
      <c r="D10" s="49">
        <v>116000</v>
      </c>
      <c r="E10" s="50"/>
      <c r="F10" s="43" t="s">
        <v>63</v>
      </c>
    </row>
    <row r="11" spans="1:6" s="20" customFormat="1" ht="39.75" customHeight="1">
      <c r="A11" s="6" t="s">
        <v>64</v>
      </c>
      <c r="B11" s="45" t="s">
        <v>91</v>
      </c>
      <c r="C11" s="9">
        <v>320942</v>
      </c>
      <c r="D11" s="49">
        <v>320942</v>
      </c>
      <c r="E11" s="50"/>
      <c r="F11" s="43" t="s">
        <v>65</v>
      </c>
    </row>
    <row r="12" spans="1:6" s="20" customFormat="1" ht="39.75" customHeight="1">
      <c r="A12" s="6" t="s">
        <v>66</v>
      </c>
      <c r="B12" s="45" t="s">
        <v>91</v>
      </c>
      <c r="C12" s="9">
        <v>200000</v>
      </c>
      <c r="D12" s="49">
        <v>200000</v>
      </c>
      <c r="E12" s="50"/>
      <c r="F12" s="43" t="s">
        <v>67</v>
      </c>
    </row>
    <row r="13" spans="1:6" s="20" customFormat="1" ht="39.75" customHeight="1">
      <c r="A13" s="6" t="s">
        <v>68</v>
      </c>
      <c r="B13" s="45" t="s">
        <v>91</v>
      </c>
      <c r="C13" s="9">
        <v>0</v>
      </c>
      <c r="D13" s="49">
        <v>0</v>
      </c>
      <c r="E13" s="50"/>
      <c r="F13" s="43" t="s">
        <v>69</v>
      </c>
    </row>
    <row r="14" spans="1:6" s="20" customFormat="1" ht="39.75" customHeight="1">
      <c r="A14" s="6" t="s">
        <v>70</v>
      </c>
      <c r="B14" s="45" t="s">
        <v>91</v>
      </c>
      <c r="C14" s="9">
        <v>0</v>
      </c>
      <c r="D14" s="49">
        <v>0</v>
      </c>
      <c r="E14" s="50"/>
      <c r="F14" s="43" t="s">
        <v>71</v>
      </c>
    </row>
    <row r="15" spans="1:6" s="20" customFormat="1" ht="39.75" customHeight="1">
      <c r="A15" s="6" t="s">
        <v>72</v>
      </c>
      <c r="B15" s="45" t="s">
        <v>91</v>
      </c>
      <c r="C15" s="9">
        <v>0</v>
      </c>
      <c r="D15" s="49">
        <v>0</v>
      </c>
      <c r="E15" s="50"/>
      <c r="F15" s="43" t="s">
        <v>69</v>
      </c>
    </row>
    <row r="16" spans="1:6" s="20" customFormat="1" ht="39.75" customHeight="1">
      <c r="A16" s="6" t="s">
        <v>105</v>
      </c>
      <c r="B16" s="45" t="s">
        <v>91</v>
      </c>
      <c r="C16" s="9">
        <v>0</v>
      </c>
      <c r="D16" s="49">
        <v>0</v>
      </c>
      <c r="E16" s="50"/>
      <c r="F16" s="43" t="s">
        <v>71</v>
      </c>
    </row>
    <row r="17" spans="1:6" s="20" customFormat="1" ht="39.75" customHeight="1">
      <c r="A17" s="6" t="s">
        <v>104</v>
      </c>
      <c r="B17" s="45" t="s">
        <v>91</v>
      </c>
      <c r="C17" s="9">
        <v>0</v>
      </c>
      <c r="D17" s="49">
        <v>0</v>
      </c>
      <c r="E17" s="50"/>
      <c r="F17" s="43" t="s">
        <v>85</v>
      </c>
    </row>
    <row r="18" spans="1:6" s="18" customFormat="1" ht="30" customHeight="1">
      <c r="A18" s="6" t="s">
        <v>98</v>
      </c>
      <c r="B18" s="9">
        <v>700000</v>
      </c>
      <c r="C18" s="9">
        <v>0</v>
      </c>
      <c r="D18" s="49">
        <v>0</v>
      </c>
      <c r="E18" s="50"/>
      <c r="F18" s="43" t="s">
        <v>42</v>
      </c>
    </row>
    <row r="19" spans="1:6" s="18" customFormat="1" ht="30" customHeight="1">
      <c r="A19" s="6" t="s">
        <v>99</v>
      </c>
      <c r="B19" s="9">
        <v>400000</v>
      </c>
      <c r="C19" s="9">
        <v>0</v>
      </c>
      <c r="D19" s="49">
        <v>0</v>
      </c>
      <c r="E19" s="50"/>
      <c r="F19" s="43" t="s">
        <v>43</v>
      </c>
    </row>
    <row r="20" spans="1:6" s="18" customFormat="1" ht="30" customHeight="1">
      <c r="A20" s="6" t="s">
        <v>100</v>
      </c>
      <c r="B20" s="9">
        <v>2350000</v>
      </c>
      <c r="C20" s="9">
        <v>0</v>
      </c>
      <c r="D20" s="49">
        <v>0</v>
      </c>
      <c r="E20" s="50"/>
      <c r="F20" s="43" t="s">
        <v>9</v>
      </c>
    </row>
    <row r="21" spans="1:7" s="20" customFormat="1" ht="30" customHeight="1">
      <c r="A21" s="6" t="s">
        <v>101</v>
      </c>
      <c r="B21" s="9">
        <v>2245953</v>
      </c>
      <c r="C21" s="9">
        <v>0</v>
      </c>
      <c r="D21" s="49">
        <v>0</v>
      </c>
      <c r="E21" s="50"/>
      <c r="F21" s="43" t="s">
        <v>11</v>
      </c>
      <c r="G21" s="29"/>
    </row>
    <row r="22" spans="1:7" s="20" customFormat="1" ht="30" customHeight="1">
      <c r="A22" s="6" t="s">
        <v>102</v>
      </c>
      <c r="B22" s="9">
        <v>160732000</v>
      </c>
      <c r="C22" s="9">
        <v>27922870</v>
      </c>
      <c r="D22" s="49">
        <v>27922870</v>
      </c>
      <c r="E22" s="50"/>
      <c r="F22" s="42" t="s">
        <v>37</v>
      </c>
      <c r="G22" s="29"/>
    </row>
    <row r="23" spans="1:6" s="20" customFormat="1" ht="30" customHeight="1">
      <c r="A23" s="4" t="s">
        <v>19</v>
      </c>
      <c r="B23" s="10">
        <f>SUM(B18:B22)</f>
        <v>166427953</v>
      </c>
      <c r="C23" s="10">
        <f>SUM(C6:C22)</f>
        <v>29594112</v>
      </c>
      <c r="D23" s="51">
        <f>SUM(D6:D22)</f>
        <v>29594112</v>
      </c>
      <c r="E23" s="52"/>
      <c r="F23" s="46"/>
    </row>
    <row r="24" spans="3:7" s="20" customFormat="1" ht="39.75" customHeight="1">
      <c r="C24" s="17"/>
      <c r="D24" s="17"/>
      <c r="E24" s="15"/>
      <c r="F24" s="3"/>
      <c r="G24" s="29"/>
    </row>
    <row r="25" spans="1:6" s="20" customFormat="1" ht="39.75" customHeight="1">
      <c r="A25" s="3"/>
      <c r="B25" s="17"/>
      <c r="C25" s="17"/>
      <c r="D25" s="17"/>
      <c r="E25" s="15"/>
      <c r="F25" s="3"/>
    </row>
    <row r="26" spans="1:6" s="26" customFormat="1" ht="39.75" customHeight="1">
      <c r="A26" s="3"/>
      <c r="B26" s="17"/>
      <c r="C26" s="17"/>
      <c r="D26" s="17"/>
      <c r="E26" s="15" t="s">
        <v>108</v>
      </c>
      <c r="F26" s="3"/>
    </row>
    <row r="27" spans="1:6" s="20" customFormat="1" ht="39.75" customHeight="1">
      <c r="A27" s="3"/>
      <c r="B27" s="17"/>
      <c r="C27" s="17"/>
      <c r="D27" s="17"/>
      <c r="E27" s="15"/>
      <c r="F27" s="3"/>
    </row>
    <row r="28" spans="1:6" s="20" customFormat="1" ht="39.75" customHeight="1">
      <c r="A28" s="3"/>
      <c r="B28" s="17"/>
      <c r="C28" s="17"/>
      <c r="D28" s="17"/>
      <c r="E28" s="15"/>
      <c r="F28" s="3"/>
    </row>
    <row r="29" spans="1:6" s="20" customFormat="1" ht="39.75" customHeight="1">
      <c r="A29" s="3"/>
      <c r="B29" s="17"/>
      <c r="C29" s="17"/>
      <c r="D29" s="17"/>
      <c r="E29" s="15"/>
      <c r="F29" s="3"/>
    </row>
    <row r="30" spans="1:7" s="20" customFormat="1" ht="39.75" customHeight="1">
      <c r="A30" s="3"/>
      <c r="B30" s="17"/>
      <c r="C30" s="17"/>
      <c r="D30" s="17"/>
      <c r="E30" s="15"/>
      <c r="F30" s="3"/>
      <c r="G30" s="29"/>
    </row>
    <row r="31" spans="1:6" s="20" customFormat="1" ht="39.75" customHeight="1">
      <c r="A31" s="3"/>
      <c r="B31" s="17"/>
      <c r="C31" s="17"/>
      <c r="D31" s="17"/>
      <c r="E31" s="15"/>
      <c r="F31" s="3"/>
    </row>
    <row r="32" spans="1:7" s="26" customFormat="1" ht="39.75" customHeight="1">
      <c r="A32" s="3"/>
      <c r="B32" s="17"/>
      <c r="C32" s="17"/>
      <c r="D32" s="17"/>
      <c r="E32" s="15"/>
      <c r="F32" s="3"/>
      <c r="G32" s="30"/>
    </row>
    <row r="33" spans="1:7" s="26" customFormat="1" ht="39.75" customHeight="1">
      <c r="A33" s="3"/>
      <c r="B33" s="17"/>
      <c r="C33" s="17"/>
      <c r="D33" s="17"/>
      <c r="E33" s="15"/>
      <c r="F33" s="3"/>
      <c r="G33" s="30"/>
    </row>
    <row r="34" spans="1:9" s="26" customFormat="1" ht="39.75" customHeight="1">
      <c r="A34" s="3"/>
      <c r="B34" s="17"/>
      <c r="C34" s="17"/>
      <c r="D34" s="17"/>
      <c r="E34" s="15"/>
      <c r="F34" s="3"/>
      <c r="I34" s="19"/>
    </row>
    <row r="35" spans="1:9" s="20" customFormat="1" ht="30" customHeight="1">
      <c r="A35" s="3"/>
      <c r="B35" s="17"/>
      <c r="C35" s="17"/>
      <c r="D35" s="17"/>
      <c r="E35" s="15"/>
      <c r="F35" s="3"/>
      <c r="H35" s="3"/>
      <c r="I35" s="3"/>
    </row>
    <row r="36" ht="30" customHeight="1"/>
    <row r="37" ht="30" customHeight="1"/>
    <row r="38" ht="39.75" customHeight="1"/>
    <row r="39" ht="79.5" customHeight="1"/>
    <row r="40" ht="79.5" customHeight="1"/>
    <row r="41" ht="79.5" customHeight="1"/>
  </sheetData>
  <mergeCells count="23">
    <mergeCell ref="A1:F1"/>
    <mergeCell ref="A2:F2"/>
    <mergeCell ref="A3:F3"/>
    <mergeCell ref="D4:E4"/>
    <mergeCell ref="D5:E5"/>
    <mergeCell ref="D6:E6"/>
    <mergeCell ref="D7:E7"/>
    <mergeCell ref="D8:E8"/>
    <mergeCell ref="D13:E13"/>
    <mergeCell ref="D14:E14"/>
    <mergeCell ref="D15:E15"/>
    <mergeCell ref="D9:E9"/>
    <mergeCell ref="D10:E10"/>
    <mergeCell ref="D11:E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sina</dc:creator>
  <cp:keywords/>
  <dc:description/>
  <cp:lastModifiedBy>user</cp:lastModifiedBy>
  <cp:lastPrinted>2007-07-24T08:08:10Z</cp:lastPrinted>
  <dcterms:created xsi:type="dcterms:W3CDTF">2006-10-12T07:05:02Z</dcterms:created>
  <dcterms:modified xsi:type="dcterms:W3CDTF">2007-07-25T08:37:39Z</dcterms:modified>
  <cp:category/>
  <cp:version/>
  <cp:contentType/>
  <cp:contentStatus/>
</cp:coreProperties>
</file>