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4-6季報表" sheetId="1" r:id="rId1"/>
    <sheet name="婦幼" sheetId="2" r:id="rId2"/>
    <sheet name="老人" sheetId="3" r:id="rId3"/>
    <sheet name="其它" sheetId="4" r:id="rId4"/>
    <sheet name="身障" sheetId="5" r:id="rId5"/>
  </sheets>
  <definedNames/>
  <calcPr fullCalcOnLoad="1"/>
</workbook>
</file>

<file path=xl/sharedStrings.xml><?xml version="1.0" encoding="utf-8"?>
<sst xmlns="http://schemas.openxmlformats.org/spreadsheetml/2006/main" count="438" uniqueCount="161">
  <si>
    <t>福利類別及項目</t>
  </si>
  <si>
    <t>本季執行數</t>
  </si>
  <si>
    <t>本年度預算數</t>
  </si>
  <si>
    <t>（一）兒童及少年福利</t>
  </si>
  <si>
    <t>元。</t>
  </si>
  <si>
    <t>本年度1月起至本季截止累計執行數</t>
  </si>
  <si>
    <t>(c)</t>
  </si>
  <si>
    <t>(d)</t>
  </si>
  <si>
    <t>本府城鄉發展局</t>
  </si>
  <si>
    <t>社會局老人課</t>
  </si>
  <si>
    <t>雲林縣康復之友協會</t>
  </si>
  <si>
    <t>雲林縣東勢鎮鄉老人會</t>
  </si>
  <si>
    <t>雲林縣社會關懷協會</t>
  </si>
  <si>
    <t xml:space="preserve">雲林縣各鄉鎮市老人會  </t>
  </si>
  <si>
    <r>
      <t>雲林縣政府</t>
    </r>
    <r>
      <rPr>
        <sz val="18"/>
        <rFont val="標楷體"/>
        <family val="4"/>
      </rPr>
      <t xml:space="preserve">
公益彩券盈餘分配辦理社會福利及慈善事業情形季報表
  </t>
    </r>
  </si>
  <si>
    <t>一、本年度公益彩券盈餘分配管理方式：□基金管理■收支並列□其他：   。</t>
  </si>
  <si>
    <t>三、以前年度剩餘款處理情形：</t>
  </si>
  <si>
    <t>五、本年度公益彩券盈餘分配預算編列情形：</t>
  </si>
  <si>
    <t>小計</t>
  </si>
  <si>
    <t>（二）婦女福利</t>
  </si>
  <si>
    <t>（三）老人福利</t>
  </si>
  <si>
    <t>（四）社會救助</t>
  </si>
  <si>
    <t>（六）其他福利</t>
  </si>
  <si>
    <t>合       計</t>
  </si>
  <si>
    <t>填表說明：「福利類別及項目」，得視當季實際執行情形酌予增減或修正。</t>
  </si>
  <si>
    <t xml:space="preserve">1.低收入戶以工代賑  </t>
  </si>
  <si>
    <t>備註</t>
  </si>
  <si>
    <t>（五）身心障礙者福利</t>
  </si>
  <si>
    <t xml:space="preserve">雲林縣各鄉鎮老人會 </t>
  </si>
  <si>
    <t>（一）截至去年度12月底止，公益彩券盈餘分配待運用數為</t>
  </si>
  <si>
    <t xml:space="preserve">(a) </t>
  </si>
  <si>
    <t>七、本年度1月起至本季截止公益彩券盈餘分配剩餘情形：</t>
  </si>
  <si>
    <t>（二）尚未執行之原因：俟檢討詳核盈餘分配數及各項社會福利經費，再依據相關之福利程序辦理。</t>
  </si>
  <si>
    <t>機關主管
簽    章：</t>
  </si>
  <si>
    <t>會計單位
主管簽章：</t>
  </si>
  <si>
    <t>業務單位
主管簽章：</t>
  </si>
  <si>
    <t>六、公益彩券盈餘分配之執行數：                          單位：新台幣元</t>
  </si>
  <si>
    <r>
      <t>（一）歲入預算原編</t>
    </r>
    <r>
      <rPr>
        <u val="single"/>
        <sz val="14"/>
        <rFont val="標楷體"/>
        <family val="4"/>
      </rPr>
      <t xml:space="preserve"> 250,000,000</t>
    </r>
    <r>
      <rPr>
        <sz val="14"/>
        <rFont val="標楷體"/>
        <family val="4"/>
      </rPr>
      <t xml:space="preserve"> 元，追加減</t>
    </r>
    <r>
      <rPr>
        <u val="single"/>
        <sz val="14"/>
        <rFont val="標楷體"/>
        <family val="4"/>
      </rPr>
      <t xml:space="preserve"> 0 </t>
    </r>
    <r>
      <rPr>
        <sz val="14"/>
        <rFont val="標楷體"/>
        <family val="4"/>
      </rPr>
      <t xml:space="preserve">元，合計 </t>
    </r>
    <r>
      <rPr>
        <u val="single"/>
        <sz val="14"/>
        <rFont val="標楷體"/>
        <family val="4"/>
      </rPr>
      <t xml:space="preserve"> 250,000,000</t>
    </r>
    <r>
      <rPr>
        <sz val="14"/>
        <rFont val="標楷體"/>
        <family val="4"/>
      </rPr>
      <t xml:space="preserve"> 元。</t>
    </r>
  </si>
  <si>
    <r>
      <t>（二）處理情形：</t>
    </r>
    <r>
      <rPr>
        <u val="single"/>
        <sz val="14"/>
        <rFont val="標楷體"/>
        <family val="4"/>
      </rPr>
      <t>保留預算至96年度繼續執行</t>
    </r>
    <r>
      <rPr>
        <sz val="14"/>
        <rFont val="標楷體"/>
        <family val="4"/>
      </rPr>
      <t>。</t>
    </r>
  </si>
  <si>
    <r>
      <t xml:space="preserve">（二）歲出預算原編 </t>
    </r>
    <r>
      <rPr>
        <u val="single"/>
        <sz val="14"/>
        <rFont val="標楷體"/>
        <family val="4"/>
      </rPr>
      <t xml:space="preserve">250,000,000 </t>
    </r>
    <r>
      <rPr>
        <sz val="14"/>
        <rFont val="標楷體"/>
        <family val="4"/>
      </rPr>
      <t>元，追加減</t>
    </r>
    <r>
      <rPr>
        <u val="single"/>
        <sz val="14"/>
        <rFont val="標楷體"/>
        <family val="4"/>
      </rPr>
      <t xml:space="preserve"> 0 </t>
    </r>
    <r>
      <rPr>
        <sz val="14"/>
        <rFont val="標楷體"/>
        <family val="4"/>
      </rPr>
      <t xml:space="preserve">元，合計 </t>
    </r>
    <r>
      <rPr>
        <u val="single"/>
        <sz val="14"/>
        <rFont val="標楷體"/>
        <family val="4"/>
      </rPr>
      <t xml:space="preserve"> 250,000,000 </t>
    </r>
    <r>
      <rPr>
        <sz val="14"/>
        <rFont val="標楷體"/>
        <family val="4"/>
      </rPr>
      <t>元。</t>
    </r>
  </si>
  <si>
    <t>雲林啓智協會</t>
  </si>
  <si>
    <t>雲林縣聽語障福利協進會</t>
  </si>
  <si>
    <t>社會局救助行政課</t>
  </si>
  <si>
    <t>雲林縣婦女保護會</t>
  </si>
  <si>
    <t>社會局老人課</t>
  </si>
  <si>
    <t xml:space="preserve">1.發展遲緩兒童早期療育日間托育及設施設備費  </t>
  </si>
  <si>
    <t>執行95年保留預算數343,500元</t>
  </si>
  <si>
    <t>執行95年保留預算數5,290,067元</t>
  </si>
  <si>
    <t>2.發展遲緩兒早期療育補助費</t>
  </si>
  <si>
    <t>執行95年保留預算數430,000元</t>
  </si>
  <si>
    <t>1.斗六區外配、陸配關懷服務據點</t>
  </si>
  <si>
    <t>1.補助本縣老人會暨各鄉鎮市老人會辦理95年重陽節敬老活動</t>
  </si>
  <si>
    <t>執行95年保留預算數500,000元</t>
  </si>
  <si>
    <t>2.補助辦理各鄉鎮市老人文康活動中心管理維護費及活動發展經費</t>
  </si>
  <si>
    <t>執行95年保留預算數120,000元</t>
  </si>
  <si>
    <t>1.身心障礙臨時及短期照顧</t>
  </si>
  <si>
    <t>執行95年保留預算數420,800元</t>
  </si>
  <si>
    <t>3.輪轉夢想舞動人生-95輪椅舞培訓暨成立計畫</t>
  </si>
  <si>
    <t>執行95年保留預算數500,000元</t>
  </si>
  <si>
    <t>4.心智障礙者打擊樂團籌組及培訓計畫</t>
  </si>
  <si>
    <t>5.身心障礙者輔助器具巡迴維修計畫</t>
  </si>
  <si>
    <t>執行95年保留預算數116,000元</t>
  </si>
  <si>
    <t>6.心智障礙者社區適應照顧服務計畫</t>
  </si>
  <si>
    <t>執行95年保留預算數320,942元</t>
  </si>
  <si>
    <t>7.雲林縣聽語障生活重建中心無障礙設施補助計劃</t>
  </si>
  <si>
    <t>執行95年保留預算數200,000元</t>
  </si>
  <si>
    <t>8.復康巴士補助暨使用服務計畫</t>
  </si>
  <si>
    <t>執行95年保留預算數700,000元</t>
  </si>
  <si>
    <t>9.身心障礙者溫馨巴士補助暨使用服務計畫</t>
  </si>
  <si>
    <t>執行95年保留預算數900,000元</t>
  </si>
  <si>
    <t>10.雲林縣視障福利協進會復康巴士</t>
  </si>
  <si>
    <t>2.華聖啟能發展中心充實設施設備費</t>
  </si>
  <si>
    <t>1.大溫暖社會福利－弱勢家庭脫困計畫管理資訊化需求管理計畫</t>
  </si>
  <si>
    <t>執行95年保留預算數34,600元</t>
  </si>
  <si>
    <t>執行95年保留預算數1,200,000元</t>
  </si>
  <si>
    <t>3.財團法人雲林縣私立同仁仁愛之家安養中心設置電梯</t>
  </si>
  <si>
    <t>執行95年保留預算數87,089元</t>
  </si>
  <si>
    <t>3.雲林縣單親家庭支持服務方案</t>
  </si>
  <si>
    <t>4.96年雲林縣外籍配偶外展關瀤服務工作</t>
  </si>
  <si>
    <t>3.發展遲緩兒童早期療育費用補助實施計畫</t>
  </si>
  <si>
    <t>4.發展遲緩兒融合托育推動計畫</t>
  </si>
  <si>
    <r>
      <t>5.觸法及虞犯少年安置或追蹤輔導相關工作及相關研習活動訓練費</t>
    </r>
    <r>
      <rPr>
        <sz val="12"/>
        <rFont val="標楷體"/>
        <family val="4"/>
      </rPr>
      <t xml:space="preserve"> </t>
    </r>
  </si>
  <si>
    <t>執行95年保留預算數658,950元</t>
  </si>
  <si>
    <t>執行95年保留預算數224,000元</t>
  </si>
  <si>
    <t>4.96年雲林縣政府辦理公益彩券盈餘運用情形說明研討會</t>
  </si>
  <si>
    <t>-</t>
  </si>
  <si>
    <t>-</t>
  </si>
  <si>
    <t xml:space="preserve">5.96年度致贈轄內65歲以上年長者重陽節敬老禮金 </t>
  </si>
  <si>
    <t>6.補助各鄉鎮市老人會辦理重陽敬老活動</t>
  </si>
  <si>
    <t>7.雲林縣96年春季「縣長盃」全縣槌球錦標賽</t>
  </si>
  <si>
    <t>8.補助辦理老人文康活動中心96年度管理維護費及活動發展經費</t>
  </si>
  <si>
    <t>社會局婦幼課</t>
  </si>
  <si>
    <t>12雲林縣身心障礙福利大樓無障礙空間改善</t>
  </si>
  <si>
    <t>11.脊髓損傷者"重建家園"電梯補助計劃（雲林縣脊髓損傷者協會）</t>
  </si>
  <si>
    <t>執行95年保留預算數1,149,709元</t>
  </si>
  <si>
    <t xml:space="preserve">
雲林縣政府公益彩券盈餘分配辦理社會福利及慈善事業情形季報表
  </t>
  </si>
  <si>
    <t>20.5%(4-6月)</t>
  </si>
  <si>
    <t>2.低收入戶各款生活補助</t>
  </si>
  <si>
    <t>18.2%(4-6月)</t>
  </si>
  <si>
    <t xml:space="preserve">(b) </t>
  </si>
  <si>
    <t>9.推展雲林縣社區照顧關懷據點計劃</t>
  </si>
  <si>
    <t>18.精神障礙者社區適應團體--給他一把鑰匙</t>
  </si>
  <si>
    <t>19.身心障礙者慢速壘球教育訓練暨裁判講習計畫</t>
  </si>
  <si>
    <t>20.96年度雲林縣身心障礙者水中體能運動計畫</t>
  </si>
  <si>
    <t>5.雲林縣婦女生活狀況及福利需求研究計畫</t>
  </si>
  <si>
    <t>6.兒童英語福利社第七期</t>
  </si>
  <si>
    <t>7.雲林縣受虐戓目睹暴力兒童及少年個案處遇服務</t>
  </si>
  <si>
    <t>8.96年度雲林縣早期療育專業人員在職訓</t>
  </si>
  <si>
    <t>雲林縣兒童福利發展協會</t>
  </si>
  <si>
    <t>財團法人雲林縣雲萱婦幼文教基金會</t>
  </si>
  <si>
    <t>財團法人天主教若瑟醫院</t>
  </si>
  <si>
    <t>雲林縣婦女保護會</t>
  </si>
  <si>
    <t>社團法人雲林縣北港身心障礙者福利協會</t>
  </si>
  <si>
    <t>社團法人雲林縣虎尾殘障福利協會</t>
  </si>
  <si>
    <t>13.身心障礙生活補助</t>
  </si>
  <si>
    <t>14.雲林縣心智障礙者社區適應照顧服務計畫</t>
  </si>
  <si>
    <t>15.手語翻譯服務隊</t>
  </si>
  <si>
    <t>16.雲林縣公共建築物改善無障礙環境推動計畫</t>
  </si>
  <si>
    <t>17.雲之鄉日間照顧服務中心</t>
  </si>
  <si>
    <t>四、本年度1月起至本季截止，累計公益彩券盈餘分配數為</t>
  </si>
  <si>
    <t>（一）本年度1月起至本季截止，累計公益彩券盈餘分配待運用數(d)=(a)+(b)-(c)</t>
  </si>
  <si>
    <t>雲林縣兒童福利發展協會</t>
  </si>
  <si>
    <t>社團法人雲林縣廣聚慈善文教愛心協會</t>
  </si>
  <si>
    <t>雲林縣虎尾鎮安溪社區發展協會</t>
  </si>
  <si>
    <t>社團法人雲林縣觀自在文教功德會</t>
  </si>
  <si>
    <t>社團法人雲林縣北港身心障礙者福利協會</t>
  </si>
  <si>
    <t>老人福利課</t>
  </si>
  <si>
    <t>社團法人雲林縣崙背鄉老人會</t>
  </si>
  <si>
    <t>雲林縣老人會</t>
  </si>
  <si>
    <t>10.雲林縣老人福利需求及生活狀況調查研究計畫案</t>
  </si>
  <si>
    <t>11.補助辦理老人文康活動96年度各項活動費</t>
  </si>
  <si>
    <t>12.辦理96年雲林縣長青趣味競賽活動</t>
  </si>
  <si>
    <t>9.雲林縣2007青少年職場探索營</t>
  </si>
  <si>
    <t>10.雲林縣青少年三對三籃球比賽</t>
  </si>
  <si>
    <t>11.我愛雲林好弟子-菁英課輔計畫</t>
  </si>
  <si>
    <t>12.安溪96年兒童酷夏快樂營~偏遠地區弱勢家庭子女課業生活輔導活動</t>
  </si>
  <si>
    <t>13.96年雲林縣虎尾鎮穎川社區弱勢家庭子女課業生活輔導實施計劃</t>
  </si>
  <si>
    <t>14.96年度北港鎮弱勢家庭子女外展服務~兒童生活輔導計畫~</t>
  </si>
  <si>
    <t>財團法人慶興社會福利基金會</t>
  </si>
  <si>
    <t>社團法人雲林縣聽語障福利協進會</t>
  </si>
  <si>
    <t>社團法人雲林縣虎尾殘障福利協會</t>
  </si>
  <si>
    <t>社團法人雲林縣照顧服務發展協會</t>
  </si>
  <si>
    <t>5.辦理「雲林縣智障者家庭關懷輔導處遇服務」實施計畫</t>
  </si>
  <si>
    <t>6.其他待審議之申請補助案件</t>
  </si>
  <si>
    <t>21.心靈感應樂團培養計畫</t>
  </si>
  <si>
    <t>22.公務人員實用手語會話班</t>
  </si>
  <si>
    <t>23.雲林縣第三屆「縣長盃」全國身心障礙者槌球錦標賽</t>
  </si>
  <si>
    <t>社會局社工課</t>
  </si>
  <si>
    <t>3.公益彩券盈餘分配款專戶管理費</t>
  </si>
  <si>
    <t>2.中央社政系統網路版觀摩及研討活動</t>
  </si>
  <si>
    <t>承辦人員簽章：
聯絡電話：05-5342781
填表日期：97.1</t>
  </si>
  <si>
    <t xml:space="preserve">中華民國 96 年 10 月份至 12 月份（ 96 年度第四 季） </t>
  </si>
  <si>
    <t xml:space="preserve">2.性騷擾防治業務  </t>
  </si>
  <si>
    <t>4.中低收入戶老人住宅修繕補助</t>
  </si>
  <si>
    <t xml:space="preserve">中華民國 96 年 10 月份至 12月份（ 96 年度第 四季） </t>
  </si>
  <si>
    <t>雲林縣政府公益彩券盈餘分配辦理社會福利及慈善事業情形季報表</t>
  </si>
  <si>
    <t xml:space="preserve">中華民國 96 年10 月份至12月份（ 96 年度第四季） </t>
  </si>
  <si>
    <t xml:space="preserve">中華民國 96 年 10 月份至 12月份（ 96 年度第 四 季） </t>
  </si>
  <si>
    <t>巳取消</t>
  </si>
  <si>
    <r>
      <t>（五）</t>
    </r>
    <r>
      <rPr>
        <b/>
        <sz val="14"/>
        <rFont val="標楷體"/>
        <family val="4"/>
      </rPr>
      <t>身心障礙者福利</t>
    </r>
  </si>
  <si>
    <r>
      <t>二、本年度第四季，彩券盈餘分配數為</t>
    </r>
    <r>
      <rPr>
        <u val="single"/>
        <sz val="14"/>
        <rFont val="標楷體"/>
        <family val="4"/>
      </rPr>
      <t xml:space="preserve"> 35,389, 936</t>
    </r>
    <r>
      <rPr>
        <sz val="14"/>
        <rFont val="標楷體"/>
        <family val="4"/>
      </rPr>
      <t xml:space="preserve"> 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</si>
</sst>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#,##0_);[Red]\(#,##0\)"/>
  </numFmts>
  <fonts count="1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4"/>
      <name val="標楷體"/>
      <family val="4"/>
    </font>
    <font>
      <sz val="18"/>
      <name val="標楷體"/>
      <family val="4"/>
    </font>
    <font>
      <u val="single"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80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vertical="center" wrapText="1"/>
    </xf>
    <xf numFmtId="180" fontId="10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180" fontId="10" fillId="0" borderId="0" xfId="0" applyNumberFormat="1" applyFont="1" applyAlignment="1">
      <alignment vertical="center"/>
    </xf>
    <xf numFmtId="18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80" fontId="9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vertical="center"/>
    </xf>
    <xf numFmtId="0" fontId="13" fillId="0" borderId="1" xfId="19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19" applyNumberFormat="1" applyFont="1" applyBorder="1" applyAlignment="1">
      <alignment horizontal="center" vertical="center" wrapText="1"/>
    </xf>
    <xf numFmtId="0" fontId="13" fillId="0" borderId="9" xfId="19" applyNumberFormat="1" applyFont="1" applyBorder="1" applyAlignment="1">
      <alignment vertical="center" wrapText="1"/>
    </xf>
    <xf numFmtId="180" fontId="2" fillId="0" borderId="9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19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9" fillId="0" borderId="1" xfId="0" applyFont="1" applyBorder="1" applyAlignment="1">
      <alignment vertical="center" wrapText="1"/>
    </xf>
    <xf numFmtId="180" fontId="9" fillId="0" borderId="1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9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A4" sqref="A4:F4"/>
    </sheetView>
  </sheetViews>
  <sheetFormatPr defaultColWidth="9.00390625" defaultRowHeight="16.5"/>
  <cols>
    <col min="1" max="1" width="26.625" style="3" customWidth="1"/>
    <col min="2" max="2" width="19.50390625" style="17" customWidth="1"/>
    <col min="3" max="3" width="18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60" customHeight="1">
      <c r="A1" s="78" t="s">
        <v>14</v>
      </c>
      <c r="B1" s="79"/>
      <c r="C1" s="79"/>
      <c r="D1" s="79"/>
      <c r="E1" s="79"/>
      <c r="F1" s="79"/>
    </row>
    <row r="2" spans="1:6" ht="30" customHeight="1">
      <c r="A2" s="80" t="s">
        <v>151</v>
      </c>
      <c r="B2" s="81"/>
      <c r="C2" s="81"/>
      <c r="D2" s="81"/>
      <c r="E2" s="81"/>
      <c r="F2" s="81"/>
    </row>
    <row r="3" spans="1:6" ht="30" customHeight="1">
      <c r="A3" s="74" t="s">
        <v>15</v>
      </c>
      <c r="B3" s="75"/>
      <c r="C3" s="75"/>
      <c r="D3" s="75"/>
      <c r="E3" s="75"/>
      <c r="F3" s="75"/>
    </row>
    <row r="4" spans="1:6" ht="30" customHeight="1">
      <c r="A4" s="74" t="s">
        <v>160</v>
      </c>
      <c r="B4" s="75"/>
      <c r="C4" s="75"/>
      <c r="D4" s="75"/>
      <c r="E4" s="75"/>
      <c r="F4" s="75"/>
    </row>
    <row r="5" spans="1:6" ht="30" customHeight="1">
      <c r="A5" s="74" t="s">
        <v>16</v>
      </c>
      <c r="B5" s="75"/>
      <c r="C5" s="75"/>
      <c r="D5" s="75"/>
      <c r="E5" s="75"/>
      <c r="F5" s="75"/>
    </row>
    <row r="6" spans="1:6" ht="30" customHeight="1">
      <c r="A6" s="74" t="s">
        <v>29</v>
      </c>
      <c r="B6" s="76"/>
      <c r="C6" s="76"/>
      <c r="D6" s="18" t="s">
        <v>30</v>
      </c>
      <c r="E6" s="38">
        <v>14915657</v>
      </c>
      <c r="F6" s="18" t="s">
        <v>4</v>
      </c>
    </row>
    <row r="7" spans="1:9" s="20" customFormat="1" ht="30" customHeight="1">
      <c r="A7" s="74" t="s">
        <v>38</v>
      </c>
      <c r="B7" s="77"/>
      <c r="C7" s="77"/>
      <c r="D7" s="77"/>
      <c r="E7" s="77"/>
      <c r="F7" s="77"/>
      <c r="H7" s="3"/>
      <c r="I7" s="3"/>
    </row>
    <row r="8" spans="1:9" s="20" customFormat="1" ht="30" customHeight="1">
      <c r="A8" s="74" t="s">
        <v>119</v>
      </c>
      <c r="B8" s="76"/>
      <c r="C8" s="76"/>
      <c r="D8" s="18" t="s">
        <v>99</v>
      </c>
      <c r="E8" s="39">
        <v>248711045</v>
      </c>
      <c r="F8" s="18" t="s">
        <v>4</v>
      </c>
      <c r="H8" s="3"/>
      <c r="I8" s="3"/>
    </row>
    <row r="9" spans="1:9" s="20" customFormat="1" ht="30" customHeight="1">
      <c r="A9" s="74" t="s">
        <v>17</v>
      </c>
      <c r="B9" s="75"/>
      <c r="C9" s="75"/>
      <c r="D9" s="75"/>
      <c r="E9" s="75"/>
      <c r="F9" s="75"/>
      <c r="H9" s="3"/>
      <c r="I9" s="3"/>
    </row>
    <row r="10" spans="1:9" s="20" customFormat="1" ht="30" customHeight="1">
      <c r="A10" s="74" t="s">
        <v>37</v>
      </c>
      <c r="B10" s="75"/>
      <c r="C10" s="75"/>
      <c r="D10" s="75"/>
      <c r="E10" s="75"/>
      <c r="F10" s="75"/>
      <c r="H10" s="3"/>
      <c r="I10" s="3"/>
    </row>
    <row r="11" spans="1:9" s="20" customFormat="1" ht="30" customHeight="1">
      <c r="A11" s="74" t="s">
        <v>39</v>
      </c>
      <c r="B11" s="75"/>
      <c r="C11" s="75"/>
      <c r="D11" s="75"/>
      <c r="E11" s="75"/>
      <c r="F11" s="75"/>
      <c r="H11" s="3"/>
      <c r="I11" s="3"/>
    </row>
    <row r="12" spans="1:9" s="20" customFormat="1" ht="30" customHeight="1">
      <c r="A12" s="74" t="s">
        <v>36</v>
      </c>
      <c r="B12" s="75"/>
      <c r="C12" s="75"/>
      <c r="D12" s="75"/>
      <c r="E12" s="75"/>
      <c r="F12" s="75"/>
      <c r="H12" s="3"/>
      <c r="I12" s="3"/>
    </row>
    <row r="13" spans="1:9" s="20" customFormat="1" ht="30" customHeight="1">
      <c r="A13" s="27" t="s">
        <v>0</v>
      </c>
      <c r="B13" s="16" t="s">
        <v>2</v>
      </c>
      <c r="C13" s="16" t="s">
        <v>1</v>
      </c>
      <c r="D13" s="90" t="s">
        <v>5</v>
      </c>
      <c r="E13" s="91"/>
      <c r="F13" s="16" t="s">
        <v>26</v>
      </c>
      <c r="H13" s="3"/>
      <c r="I13" s="3"/>
    </row>
    <row r="14" spans="1:9" s="20" customFormat="1" ht="30" customHeight="1">
      <c r="A14" s="7" t="s">
        <v>3</v>
      </c>
      <c r="B14" s="23"/>
      <c r="C14" s="23"/>
      <c r="D14" s="92"/>
      <c r="E14" s="93"/>
      <c r="F14" s="24"/>
      <c r="H14" s="3"/>
      <c r="I14" s="3"/>
    </row>
    <row r="15" spans="1:9" s="20" customFormat="1" ht="39.75" customHeight="1">
      <c r="A15" s="6" t="s">
        <v>45</v>
      </c>
      <c r="B15" s="44" t="s">
        <v>86</v>
      </c>
      <c r="C15" s="67">
        <v>71125</v>
      </c>
      <c r="D15" s="68">
        <f>C15+1262903</f>
        <v>1334028</v>
      </c>
      <c r="E15" s="69"/>
      <c r="F15" s="43" t="s">
        <v>47</v>
      </c>
      <c r="H15" s="3"/>
      <c r="I15" s="3"/>
    </row>
    <row r="16" spans="1:9" s="20" customFormat="1" ht="39.75" customHeight="1">
      <c r="A16" s="6" t="s">
        <v>48</v>
      </c>
      <c r="B16" s="44" t="s">
        <v>85</v>
      </c>
      <c r="C16" s="44" t="s">
        <v>85</v>
      </c>
      <c r="D16" s="68">
        <v>343500</v>
      </c>
      <c r="E16" s="69"/>
      <c r="F16" s="43" t="s">
        <v>46</v>
      </c>
      <c r="H16" s="3"/>
      <c r="I16" s="3"/>
    </row>
    <row r="17" spans="1:9" s="20" customFormat="1" ht="30" customHeight="1">
      <c r="A17" s="8" t="s">
        <v>79</v>
      </c>
      <c r="B17" s="9">
        <v>3790000</v>
      </c>
      <c r="C17" s="9">
        <v>534450</v>
      </c>
      <c r="D17" s="68">
        <f>C17+1340200</f>
        <v>1874650</v>
      </c>
      <c r="E17" s="69"/>
      <c r="F17" s="43" t="s">
        <v>91</v>
      </c>
      <c r="H17" s="3"/>
      <c r="I17" s="3"/>
    </row>
    <row r="18" spans="1:9" s="20" customFormat="1" ht="30" customHeight="1">
      <c r="A18" s="8" t="s">
        <v>80</v>
      </c>
      <c r="B18" s="9">
        <v>6460000</v>
      </c>
      <c r="C18" s="9">
        <v>14500</v>
      </c>
      <c r="D18" s="68">
        <v>14500</v>
      </c>
      <c r="E18" s="69"/>
      <c r="F18" s="43" t="s">
        <v>91</v>
      </c>
      <c r="H18" s="3"/>
      <c r="I18" s="3"/>
    </row>
    <row r="19" spans="1:9" s="20" customFormat="1" ht="30" customHeight="1">
      <c r="A19" s="8" t="s">
        <v>81</v>
      </c>
      <c r="B19" s="9">
        <v>700000</v>
      </c>
      <c r="C19" s="9">
        <v>351000</v>
      </c>
      <c r="D19" s="68">
        <v>351000</v>
      </c>
      <c r="E19" s="69"/>
      <c r="F19" s="43" t="s">
        <v>147</v>
      </c>
      <c r="H19" s="3"/>
      <c r="I19" s="3"/>
    </row>
    <row r="20" spans="1:9" s="20" customFormat="1" ht="30" customHeight="1">
      <c r="A20" s="8" t="s">
        <v>105</v>
      </c>
      <c r="B20" s="9">
        <v>70000</v>
      </c>
      <c r="C20" s="9">
        <v>0</v>
      </c>
      <c r="D20" s="68">
        <v>0</v>
      </c>
      <c r="E20" s="69"/>
      <c r="F20" s="43" t="s">
        <v>108</v>
      </c>
      <c r="H20" s="3"/>
      <c r="I20" s="3"/>
    </row>
    <row r="21" spans="1:9" s="20" customFormat="1" ht="39.75" customHeight="1">
      <c r="A21" s="8" t="s">
        <v>106</v>
      </c>
      <c r="B21" s="9">
        <v>200000</v>
      </c>
      <c r="C21" s="9">
        <v>0</v>
      </c>
      <c r="D21" s="68">
        <v>0</v>
      </c>
      <c r="E21" s="69"/>
      <c r="F21" s="43" t="s">
        <v>109</v>
      </c>
      <c r="H21" s="3"/>
      <c r="I21" s="3"/>
    </row>
    <row r="22" spans="1:9" s="20" customFormat="1" ht="30" customHeight="1">
      <c r="A22" s="8" t="s">
        <v>107</v>
      </c>
      <c r="B22" s="9">
        <v>120000</v>
      </c>
      <c r="C22" s="9">
        <v>0</v>
      </c>
      <c r="D22" s="68">
        <v>0</v>
      </c>
      <c r="E22" s="69"/>
      <c r="F22" s="43" t="s">
        <v>110</v>
      </c>
      <c r="H22" s="3"/>
      <c r="I22" s="3"/>
    </row>
    <row r="23" spans="1:9" s="20" customFormat="1" ht="30" customHeight="1">
      <c r="A23" s="53" t="s">
        <v>132</v>
      </c>
      <c r="B23" s="9">
        <v>80000</v>
      </c>
      <c r="C23" s="9">
        <v>80000</v>
      </c>
      <c r="D23" s="68">
        <v>80000</v>
      </c>
      <c r="E23" s="95"/>
      <c r="F23" s="47" t="s">
        <v>121</v>
      </c>
      <c r="H23" s="3"/>
      <c r="I23" s="3"/>
    </row>
    <row r="24" spans="1:9" s="20" customFormat="1" ht="30" customHeight="1">
      <c r="A24" s="53" t="s">
        <v>133</v>
      </c>
      <c r="B24" s="9">
        <v>80000</v>
      </c>
      <c r="C24" s="9">
        <v>0</v>
      </c>
      <c r="D24" s="68">
        <v>0</v>
      </c>
      <c r="E24" s="95"/>
      <c r="F24" s="47" t="s">
        <v>158</v>
      </c>
      <c r="H24" s="3"/>
      <c r="I24" s="3"/>
    </row>
    <row r="25" spans="1:9" s="20" customFormat="1" ht="39.75" customHeight="1">
      <c r="A25" s="54" t="s">
        <v>134</v>
      </c>
      <c r="B25" s="9">
        <v>80000</v>
      </c>
      <c r="C25" s="9">
        <v>0</v>
      </c>
      <c r="D25" s="68">
        <v>0</v>
      </c>
      <c r="E25" s="95"/>
      <c r="F25" s="47" t="s">
        <v>122</v>
      </c>
      <c r="H25" s="3"/>
      <c r="I25" s="3"/>
    </row>
    <row r="26" spans="1:9" s="20" customFormat="1" ht="30" customHeight="1">
      <c r="A26" s="27" t="s">
        <v>0</v>
      </c>
      <c r="B26" s="16" t="s">
        <v>2</v>
      </c>
      <c r="C26" s="16" t="s">
        <v>1</v>
      </c>
      <c r="D26" s="90" t="s">
        <v>5</v>
      </c>
      <c r="E26" s="91"/>
      <c r="F26" s="16" t="s">
        <v>26</v>
      </c>
      <c r="H26" s="3"/>
      <c r="I26" s="3"/>
    </row>
    <row r="27" spans="1:9" s="20" customFormat="1" ht="49.5">
      <c r="A27" s="55" t="s">
        <v>135</v>
      </c>
      <c r="B27" s="9">
        <v>65000</v>
      </c>
      <c r="C27" s="9">
        <v>0</v>
      </c>
      <c r="D27" s="68">
        <v>0</v>
      </c>
      <c r="E27" s="95"/>
      <c r="F27" s="47" t="s">
        <v>123</v>
      </c>
      <c r="H27" s="3"/>
      <c r="I27" s="3"/>
    </row>
    <row r="28" spans="1:9" s="20" customFormat="1" ht="39.75" customHeight="1">
      <c r="A28" s="53" t="s">
        <v>136</v>
      </c>
      <c r="B28" s="9">
        <v>80000</v>
      </c>
      <c r="C28" s="9">
        <v>0</v>
      </c>
      <c r="D28" s="68">
        <v>0</v>
      </c>
      <c r="E28" s="95"/>
      <c r="F28" s="47" t="s">
        <v>124</v>
      </c>
      <c r="H28" s="3"/>
      <c r="I28" s="3"/>
    </row>
    <row r="29" spans="1:9" s="20" customFormat="1" ht="39.75" customHeight="1">
      <c r="A29" s="53" t="s">
        <v>137</v>
      </c>
      <c r="B29" s="9">
        <v>80000</v>
      </c>
      <c r="C29" s="9">
        <v>0</v>
      </c>
      <c r="D29" s="68">
        <v>0</v>
      </c>
      <c r="E29" s="95"/>
      <c r="F29" s="47" t="s">
        <v>125</v>
      </c>
      <c r="H29" s="3"/>
      <c r="I29" s="3"/>
    </row>
    <row r="30" spans="1:9" s="20" customFormat="1" ht="30" customHeight="1">
      <c r="A30" s="4" t="s">
        <v>18</v>
      </c>
      <c r="B30" s="10">
        <f>SUM(B17:B29)</f>
        <v>11805000</v>
      </c>
      <c r="C30" s="10">
        <f>SUM(C15:C29)</f>
        <v>1051075</v>
      </c>
      <c r="D30" s="72">
        <f>SUM(D15:D29)</f>
        <v>3997678</v>
      </c>
      <c r="E30" s="94"/>
      <c r="F30" s="25"/>
      <c r="H30" s="3"/>
      <c r="I30" s="3"/>
    </row>
    <row r="31" spans="1:9" s="20" customFormat="1" ht="30" customHeight="1">
      <c r="A31" s="7" t="s">
        <v>19</v>
      </c>
      <c r="B31" s="23"/>
      <c r="C31" s="11"/>
      <c r="D31" s="68"/>
      <c r="E31" s="69"/>
      <c r="F31" s="24"/>
      <c r="H31" s="3"/>
      <c r="I31" s="3"/>
    </row>
    <row r="32" spans="1:9" s="20" customFormat="1" ht="39.75" customHeight="1">
      <c r="A32" s="6" t="s">
        <v>50</v>
      </c>
      <c r="B32" s="44" t="s">
        <v>85</v>
      </c>
      <c r="C32" s="44" t="s">
        <v>85</v>
      </c>
      <c r="D32" s="68">
        <v>430000</v>
      </c>
      <c r="E32" s="69"/>
      <c r="F32" s="43" t="s">
        <v>49</v>
      </c>
      <c r="H32" s="3"/>
      <c r="I32" s="3"/>
    </row>
    <row r="33" spans="1:9" s="20" customFormat="1" ht="39.75" customHeight="1">
      <c r="A33" s="6" t="s">
        <v>152</v>
      </c>
      <c r="B33" s="44" t="s">
        <v>85</v>
      </c>
      <c r="C33" s="9">
        <v>12600</v>
      </c>
      <c r="D33" s="68">
        <f>C33+64890</f>
        <v>77490</v>
      </c>
      <c r="E33" s="69"/>
      <c r="F33" s="43" t="s">
        <v>76</v>
      </c>
      <c r="H33" s="3"/>
      <c r="I33" s="3"/>
    </row>
    <row r="34" spans="1:9" s="20" customFormat="1" ht="30" customHeight="1">
      <c r="A34" s="21" t="s">
        <v>77</v>
      </c>
      <c r="B34" s="9">
        <v>300000</v>
      </c>
      <c r="C34" s="9">
        <v>0</v>
      </c>
      <c r="D34" s="68">
        <v>0</v>
      </c>
      <c r="E34" s="69"/>
      <c r="F34" s="43" t="s">
        <v>43</v>
      </c>
      <c r="H34" s="3"/>
      <c r="I34" s="3"/>
    </row>
    <row r="35" spans="1:9" s="20" customFormat="1" ht="30" customHeight="1">
      <c r="A35" s="21" t="s">
        <v>78</v>
      </c>
      <c r="B35" s="9">
        <v>1800000</v>
      </c>
      <c r="C35" s="9">
        <v>905000</v>
      </c>
      <c r="D35" s="68">
        <v>905000</v>
      </c>
      <c r="E35" s="69"/>
      <c r="F35" s="43" t="s">
        <v>12</v>
      </c>
      <c r="H35" s="3"/>
      <c r="I35" s="3"/>
    </row>
    <row r="36" spans="1:9" s="20" customFormat="1" ht="30" customHeight="1">
      <c r="A36" s="21" t="s">
        <v>104</v>
      </c>
      <c r="B36" s="9">
        <v>400000</v>
      </c>
      <c r="C36" s="9">
        <v>0</v>
      </c>
      <c r="D36" s="68">
        <v>0</v>
      </c>
      <c r="E36" s="69"/>
      <c r="F36" s="43" t="s">
        <v>111</v>
      </c>
      <c r="H36" s="3"/>
      <c r="I36" s="3"/>
    </row>
    <row r="37" spans="1:9" s="20" customFormat="1" ht="30" customHeight="1">
      <c r="A37" s="4" t="s">
        <v>18</v>
      </c>
      <c r="B37" s="10">
        <f>SUM(B34:B36)</f>
        <v>2500000</v>
      </c>
      <c r="C37" s="10">
        <f>SUM(C32:C36)</f>
        <v>917600</v>
      </c>
      <c r="D37" s="72">
        <f>SUM(D32:D36)</f>
        <v>1412490</v>
      </c>
      <c r="E37" s="73"/>
      <c r="F37" s="25"/>
      <c r="H37" s="3"/>
      <c r="I37" s="3"/>
    </row>
    <row r="38" spans="1:9" s="20" customFormat="1" ht="30" customHeight="1">
      <c r="A38" s="7" t="s">
        <v>20</v>
      </c>
      <c r="B38" s="23"/>
      <c r="C38" s="11"/>
      <c r="D38" s="68"/>
      <c r="E38" s="69"/>
      <c r="F38" s="24"/>
      <c r="H38" s="3"/>
      <c r="I38" s="3"/>
    </row>
    <row r="39" spans="1:9" s="20" customFormat="1" ht="39.75" customHeight="1">
      <c r="A39" s="6" t="s">
        <v>51</v>
      </c>
      <c r="B39" s="45" t="s">
        <v>85</v>
      </c>
      <c r="C39" s="45" t="s">
        <v>85</v>
      </c>
      <c r="D39" s="68">
        <v>500000</v>
      </c>
      <c r="E39" s="69"/>
      <c r="F39" s="43" t="s">
        <v>52</v>
      </c>
      <c r="H39" s="3"/>
      <c r="I39" s="3"/>
    </row>
    <row r="40" spans="1:9" s="20" customFormat="1" ht="39.75" customHeight="1">
      <c r="A40" s="6" t="s">
        <v>53</v>
      </c>
      <c r="B40" s="45" t="s">
        <v>85</v>
      </c>
      <c r="C40" s="45" t="s">
        <v>85</v>
      </c>
      <c r="D40" s="68">
        <v>120000</v>
      </c>
      <c r="E40" s="69"/>
      <c r="F40" s="43" t="s">
        <v>54</v>
      </c>
      <c r="H40" s="3"/>
      <c r="I40" s="3"/>
    </row>
    <row r="41" spans="1:9" s="20" customFormat="1" ht="39.75" customHeight="1">
      <c r="A41" s="6" t="s">
        <v>75</v>
      </c>
      <c r="B41" s="45" t="s">
        <v>85</v>
      </c>
      <c r="C41" s="9">
        <v>0</v>
      </c>
      <c r="D41" s="68">
        <v>0</v>
      </c>
      <c r="E41" s="69"/>
      <c r="F41" s="43" t="s">
        <v>74</v>
      </c>
      <c r="H41" s="3"/>
      <c r="I41" s="3"/>
    </row>
    <row r="42" spans="1:9" s="20" customFormat="1" ht="30" customHeight="1">
      <c r="A42" s="37" t="s">
        <v>153</v>
      </c>
      <c r="B42" s="9">
        <v>3000000</v>
      </c>
      <c r="C42" s="9">
        <v>0</v>
      </c>
      <c r="D42" s="68">
        <v>0</v>
      </c>
      <c r="E42" s="69"/>
      <c r="F42" s="43" t="s">
        <v>44</v>
      </c>
      <c r="H42" s="3"/>
      <c r="I42" s="3"/>
    </row>
    <row r="43" spans="1:9" s="20" customFormat="1" ht="30" customHeight="1">
      <c r="A43" s="6" t="s">
        <v>87</v>
      </c>
      <c r="B43" s="9">
        <v>9000000</v>
      </c>
      <c r="C43" s="9">
        <v>3305000</v>
      </c>
      <c r="D43" s="68">
        <v>3305000</v>
      </c>
      <c r="E43" s="69"/>
      <c r="F43" s="43" t="s">
        <v>9</v>
      </c>
      <c r="H43" s="3"/>
      <c r="I43" s="3"/>
    </row>
    <row r="44" spans="1:9" s="20" customFormat="1" ht="30" customHeight="1">
      <c r="A44" s="21" t="s">
        <v>88</v>
      </c>
      <c r="B44" s="12">
        <v>900000</v>
      </c>
      <c r="C44" s="12">
        <v>600000</v>
      </c>
      <c r="D44" s="68">
        <v>600000</v>
      </c>
      <c r="E44" s="69"/>
      <c r="F44" s="43" t="s">
        <v>13</v>
      </c>
      <c r="H44" s="3"/>
      <c r="I44" s="3"/>
    </row>
    <row r="45" spans="1:9" s="20" customFormat="1" ht="30" customHeight="1">
      <c r="A45" s="6" t="s">
        <v>89</v>
      </c>
      <c r="B45" s="9">
        <v>300000</v>
      </c>
      <c r="C45" s="9">
        <v>0</v>
      </c>
      <c r="D45" s="68">
        <v>300000</v>
      </c>
      <c r="E45" s="69"/>
      <c r="F45" s="43" t="s">
        <v>11</v>
      </c>
      <c r="H45" s="3"/>
      <c r="I45" s="3"/>
    </row>
    <row r="46" spans="1:9" s="20" customFormat="1" ht="30" customHeight="1">
      <c r="A46" s="6" t="s">
        <v>90</v>
      </c>
      <c r="B46" s="9">
        <v>680000</v>
      </c>
      <c r="C46" s="9">
        <v>499758</v>
      </c>
      <c r="D46" s="68">
        <v>499758</v>
      </c>
      <c r="E46" s="69"/>
      <c r="F46" s="43" t="s">
        <v>28</v>
      </c>
      <c r="H46" s="3"/>
      <c r="I46" s="3"/>
    </row>
    <row r="47" spans="1:9" s="20" customFormat="1" ht="30" customHeight="1">
      <c r="A47" s="6" t="s">
        <v>100</v>
      </c>
      <c r="B47" s="46">
        <v>3000000</v>
      </c>
      <c r="C47" s="46">
        <v>105000</v>
      </c>
      <c r="D47" s="68">
        <v>225000</v>
      </c>
      <c r="E47" s="69"/>
      <c r="F47" s="48" t="s">
        <v>9</v>
      </c>
      <c r="H47" s="3"/>
      <c r="I47" s="3"/>
    </row>
    <row r="48" spans="1:9" s="20" customFormat="1" ht="30" customHeight="1">
      <c r="A48" s="6" t="s">
        <v>129</v>
      </c>
      <c r="B48" s="51">
        <v>643000</v>
      </c>
      <c r="C48" s="46">
        <v>0</v>
      </c>
      <c r="D48" s="68">
        <v>0</v>
      </c>
      <c r="E48" s="95"/>
      <c r="F48" s="49" t="s">
        <v>126</v>
      </c>
      <c r="H48" s="3"/>
      <c r="I48" s="3"/>
    </row>
    <row r="49" spans="1:9" s="20" customFormat="1" ht="39.75" customHeight="1">
      <c r="A49" s="52" t="s">
        <v>130</v>
      </c>
      <c r="B49" s="46">
        <v>182880</v>
      </c>
      <c r="C49" s="46">
        <v>0</v>
      </c>
      <c r="D49" s="68">
        <v>0</v>
      </c>
      <c r="E49" s="95"/>
      <c r="F49" s="50" t="s">
        <v>127</v>
      </c>
      <c r="H49" s="3"/>
      <c r="I49" s="3"/>
    </row>
    <row r="50" spans="1:9" s="20" customFormat="1" ht="30" customHeight="1">
      <c r="A50" s="27" t="s">
        <v>0</v>
      </c>
      <c r="B50" s="16" t="s">
        <v>2</v>
      </c>
      <c r="C50" s="16" t="s">
        <v>1</v>
      </c>
      <c r="D50" s="90" t="s">
        <v>5</v>
      </c>
      <c r="E50" s="91"/>
      <c r="F50" s="16" t="s">
        <v>26</v>
      </c>
      <c r="H50" s="3"/>
      <c r="I50" s="3"/>
    </row>
    <row r="51" spans="1:9" s="20" customFormat="1" ht="30" customHeight="1">
      <c r="A51" s="52" t="s">
        <v>131</v>
      </c>
      <c r="B51" s="46">
        <v>250000</v>
      </c>
      <c r="C51" s="46">
        <v>0</v>
      </c>
      <c r="D51" s="68">
        <v>0</v>
      </c>
      <c r="E51" s="95"/>
      <c r="F51" s="50" t="s">
        <v>128</v>
      </c>
      <c r="H51" s="3"/>
      <c r="I51" s="3"/>
    </row>
    <row r="52" spans="1:6" s="20" customFormat="1" ht="30" customHeight="1">
      <c r="A52" s="13" t="s">
        <v>18</v>
      </c>
      <c r="B52" s="10">
        <f>SUM(B42:B51)</f>
        <v>17955880</v>
      </c>
      <c r="C52" s="10">
        <f>SUM(C41:C51)</f>
        <v>4509758</v>
      </c>
      <c r="D52" s="72">
        <f>SUM(D39:D51)</f>
        <v>5549758</v>
      </c>
      <c r="E52" s="73"/>
      <c r="F52" s="25"/>
    </row>
    <row r="53" spans="1:6" s="20" customFormat="1" ht="30" customHeight="1">
      <c r="A53" s="7" t="s">
        <v>21</v>
      </c>
      <c r="B53" s="23"/>
      <c r="C53" s="11"/>
      <c r="D53" s="68"/>
      <c r="E53" s="69"/>
      <c r="F53" s="24"/>
    </row>
    <row r="54" spans="1:6" s="20" customFormat="1" ht="30" customHeight="1">
      <c r="A54" s="6" t="s">
        <v>25</v>
      </c>
      <c r="B54" s="9">
        <v>1841400</v>
      </c>
      <c r="C54" s="9">
        <v>363004</v>
      </c>
      <c r="D54" s="68">
        <f>C54+809984</f>
        <v>1172988</v>
      </c>
      <c r="E54" s="69"/>
      <c r="F54" s="43" t="s">
        <v>42</v>
      </c>
    </row>
    <row r="55" spans="1:6" s="20" customFormat="1" ht="30" customHeight="1">
      <c r="A55" s="6" t="s">
        <v>97</v>
      </c>
      <c r="B55" s="9">
        <v>39268000</v>
      </c>
      <c r="C55" s="9">
        <v>10329508</v>
      </c>
      <c r="D55" s="68">
        <v>39268000</v>
      </c>
      <c r="E55" s="69"/>
      <c r="F55" s="42" t="s">
        <v>98</v>
      </c>
    </row>
    <row r="56" spans="1:6" s="20" customFormat="1" ht="30" customHeight="1">
      <c r="A56" s="4" t="s">
        <v>18</v>
      </c>
      <c r="B56" s="10">
        <f>SUM(B54:B55)</f>
        <v>41109400</v>
      </c>
      <c r="C56" s="10">
        <f>SUM(C54:C55)</f>
        <v>10692512</v>
      </c>
      <c r="D56" s="72">
        <f>SUM(D54:D55)</f>
        <v>40440988</v>
      </c>
      <c r="E56" s="73"/>
      <c r="F56" s="25"/>
    </row>
    <row r="57" spans="1:6" s="20" customFormat="1" ht="30" customHeight="1">
      <c r="A57" s="66" t="s">
        <v>159</v>
      </c>
      <c r="B57" s="23"/>
      <c r="C57" s="11"/>
      <c r="D57" s="68"/>
      <c r="E57" s="69"/>
      <c r="F57" s="24"/>
    </row>
    <row r="58" spans="1:6" s="20" customFormat="1" ht="39.75" customHeight="1">
      <c r="A58" s="6" t="s">
        <v>55</v>
      </c>
      <c r="B58" s="45" t="s">
        <v>85</v>
      </c>
      <c r="C58" s="45" t="s">
        <v>85</v>
      </c>
      <c r="D58" s="68">
        <v>172876</v>
      </c>
      <c r="E58" s="69"/>
      <c r="F58" s="43" t="s">
        <v>94</v>
      </c>
    </row>
    <row r="59" spans="1:6" ht="39.75" customHeight="1">
      <c r="A59" s="6" t="s">
        <v>71</v>
      </c>
      <c r="B59" s="45" t="s">
        <v>85</v>
      </c>
      <c r="C59" s="45" t="s">
        <v>85</v>
      </c>
      <c r="D59" s="68">
        <v>420800</v>
      </c>
      <c r="E59" s="69"/>
      <c r="F59" s="43" t="s">
        <v>56</v>
      </c>
    </row>
    <row r="60" spans="1:6" ht="39.75" customHeight="1">
      <c r="A60" s="6" t="s">
        <v>57</v>
      </c>
      <c r="B60" s="45" t="s">
        <v>85</v>
      </c>
      <c r="C60" s="45" t="s">
        <v>85</v>
      </c>
      <c r="D60" s="68">
        <v>500000</v>
      </c>
      <c r="E60" s="69"/>
      <c r="F60" s="43" t="s">
        <v>58</v>
      </c>
    </row>
    <row r="61" spans="1:6" ht="39.75" customHeight="1">
      <c r="A61" s="6" t="s">
        <v>59</v>
      </c>
      <c r="B61" s="45" t="s">
        <v>85</v>
      </c>
      <c r="C61" s="45" t="s">
        <v>85</v>
      </c>
      <c r="D61" s="68">
        <v>120000</v>
      </c>
      <c r="E61" s="69"/>
      <c r="F61" s="43" t="s">
        <v>54</v>
      </c>
    </row>
    <row r="62" spans="1:6" ht="39.75" customHeight="1">
      <c r="A62" s="6" t="s">
        <v>60</v>
      </c>
      <c r="B62" s="45" t="s">
        <v>85</v>
      </c>
      <c r="C62" s="45" t="s">
        <v>85</v>
      </c>
      <c r="D62" s="68">
        <v>116000</v>
      </c>
      <c r="E62" s="69"/>
      <c r="F62" s="43" t="s">
        <v>61</v>
      </c>
    </row>
    <row r="63" spans="1:6" ht="39.75" customHeight="1">
      <c r="A63" s="6" t="s">
        <v>62</v>
      </c>
      <c r="B63" s="45" t="s">
        <v>85</v>
      </c>
      <c r="C63" s="45" t="s">
        <v>85</v>
      </c>
      <c r="D63" s="68">
        <v>320942</v>
      </c>
      <c r="E63" s="69"/>
      <c r="F63" s="43" t="s">
        <v>63</v>
      </c>
    </row>
    <row r="64" spans="1:6" ht="39.75" customHeight="1">
      <c r="A64" s="6" t="s">
        <v>64</v>
      </c>
      <c r="B64" s="45" t="s">
        <v>85</v>
      </c>
      <c r="C64" s="45" t="s">
        <v>85</v>
      </c>
      <c r="D64" s="68">
        <v>200000</v>
      </c>
      <c r="E64" s="69"/>
      <c r="F64" s="43" t="s">
        <v>65</v>
      </c>
    </row>
    <row r="65" spans="1:6" ht="39.75" customHeight="1">
      <c r="A65" s="6" t="s">
        <v>66</v>
      </c>
      <c r="B65" s="45" t="s">
        <v>85</v>
      </c>
      <c r="C65" s="45" t="s">
        <v>85</v>
      </c>
      <c r="D65" s="68">
        <v>700000</v>
      </c>
      <c r="E65" s="69"/>
      <c r="F65" s="43" t="s">
        <v>67</v>
      </c>
    </row>
    <row r="66" spans="1:6" ht="39.75" customHeight="1">
      <c r="A66" s="6" t="s">
        <v>68</v>
      </c>
      <c r="B66" s="45" t="s">
        <v>85</v>
      </c>
      <c r="C66" s="45" t="s">
        <v>85</v>
      </c>
      <c r="D66" s="68">
        <v>900000</v>
      </c>
      <c r="E66" s="69"/>
      <c r="F66" s="43" t="s">
        <v>69</v>
      </c>
    </row>
    <row r="67" spans="1:6" ht="39.75" customHeight="1">
      <c r="A67" s="6" t="s">
        <v>70</v>
      </c>
      <c r="B67" s="45" t="s">
        <v>85</v>
      </c>
      <c r="C67" s="45" t="s">
        <v>85</v>
      </c>
      <c r="D67" s="68">
        <v>700000</v>
      </c>
      <c r="E67" s="69"/>
      <c r="F67" s="43" t="s">
        <v>67</v>
      </c>
    </row>
    <row r="68" spans="1:6" ht="39.75" customHeight="1">
      <c r="A68" s="6" t="s">
        <v>93</v>
      </c>
      <c r="B68" s="45" t="s">
        <v>85</v>
      </c>
      <c r="C68" s="45" t="s">
        <v>85</v>
      </c>
      <c r="D68" s="68">
        <v>900000</v>
      </c>
      <c r="E68" s="69"/>
      <c r="F68" s="43" t="s">
        <v>69</v>
      </c>
    </row>
    <row r="69" spans="1:6" ht="39.75" customHeight="1">
      <c r="A69" s="6" t="s">
        <v>92</v>
      </c>
      <c r="B69" s="45" t="s">
        <v>85</v>
      </c>
      <c r="C69" s="9">
        <v>0</v>
      </c>
      <c r="D69" s="68">
        <v>0</v>
      </c>
      <c r="E69" s="69"/>
      <c r="F69" s="43" t="s">
        <v>82</v>
      </c>
    </row>
    <row r="70" spans="1:6" ht="30" customHeight="1">
      <c r="A70" s="6" t="s">
        <v>114</v>
      </c>
      <c r="B70" s="9">
        <v>160732000</v>
      </c>
      <c r="C70" s="9">
        <v>48967447</v>
      </c>
      <c r="D70" s="68">
        <v>160732000</v>
      </c>
      <c r="E70" s="69"/>
      <c r="F70" s="42" t="s">
        <v>96</v>
      </c>
    </row>
    <row r="71" spans="1:6" s="18" customFormat="1" ht="30" customHeight="1">
      <c r="A71" s="6" t="s">
        <v>115</v>
      </c>
      <c r="B71" s="9">
        <v>700000</v>
      </c>
      <c r="C71" s="9">
        <v>0</v>
      </c>
      <c r="D71" s="68">
        <v>0</v>
      </c>
      <c r="E71" s="69"/>
      <c r="F71" s="43" t="s">
        <v>40</v>
      </c>
    </row>
    <row r="72" spans="1:6" s="18" customFormat="1" ht="30" customHeight="1">
      <c r="A72" s="6" t="s">
        <v>116</v>
      </c>
      <c r="B72" s="9">
        <v>400000</v>
      </c>
      <c r="C72" s="9">
        <v>0</v>
      </c>
      <c r="D72" s="68">
        <v>0</v>
      </c>
      <c r="E72" s="69"/>
      <c r="F72" s="43" t="s">
        <v>41</v>
      </c>
    </row>
    <row r="73" spans="1:6" s="18" customFormat="1" ht="30" customHeight="1">
      <c r="A73" s="27" t="s">
        <v>0</v>
      </c>
      <c r="B73" s="16" t="s">
        <v>2</v>
      </c>
      <c r="C73" s="16" t="s">
        <v>1</v>
      </c>
      <c r="D73" s="90" t="s">
        <v>5</v>
      </c>
      <c r="E73" s="91"/>
      <c r="F73" s="16" t="s">
        <v>26</v>
      </c>
    </row>
    <row r="74" spans="1:6" s="18" customFormat="1" ht="30" customHeight="1">
      <c r="A74" s="6" t="s">
        <v>117</v>
      </c>
      <c r="B74" s="9">
        <v>2350000</v>
      </c>
      <c r="C74" s="9">
        <v>0</v>
      </c>
      <c r="D74" s="68">
        <v>0</v>
      </c>
      <c r="E74" s="69"/>
      <c r="F74" s="43" t="s">
        <v>8</v>
      </c>
    </row>
    <row r="75" spans="1:7" s="20" customFormat="1" ht="30" customHeight="1">
      <c r="A75" s="6" t="s">
        <v>118</v>
      </c>
      <c r="B75" s="9">
        <v>1559366</v>
      </c>
      <c r="C75" s="9">
        <v>0</v>
      </c>
      <c r="D75" s="68">
        <v>0</v>
      </c>
      <c r="E75" s="69"/>
      <c r="F75" s="43" t="s">
        <v>10</v>
      </c>
      <c r="G75" s="29"/>
    </row>
    <row r="76" spans="1:7" s="20" customFormat="1" ht="30" customHeight="1">
      <c r="A76" s="6" t="s">
        <v>101</v>
      </c>
      <c r="B76" s="9">
        <v>620100</v>
      </c>
      <c r="C76" s="9">
        <v>0</v>
      </c>
      <c r="D76" s="68">
        <v>0</v>
      </c>
      <c r="E76" s="69"/>
      <c r="F76" s="43" t="s">
        <v>10</v>
      </c>
      <c r="G76" s="29"/>
    </row>
    <row r="77" spans="1:7" s="20" customFormat="1" ht="39.75" customHeight="1">
      <c r="A77" s="6" t="s">
        <v>102</v>
      </c>
      <c r="B77" s="9">
        <v>467580</v>
      </c>
      <c r="C77" s="9">
        <v>428780</v>
      </c>
      <c r="D77" s="68">
        <v>428780</v>
      </c>
      <c r="E77" s="69"/>
      <c r="F77" s="43" t="s">
        <v>112</v>
      </c>
      <c r="G77" s="29"/>
    </row>
    <row r="78" spans="1:7" s="20" customFormat="1" ht="39.75" customHeight="1">
      <c r="A78" s="6" t="s">
        <v>103</v>
      </c>
      <c r="B78" s="9">
        <v>356000</v>
      </c>
      <c r="C78" s="46">
        <v>0</v>
      </c>
      <c r="D78" s="68">
        <v>0</v>
      </c>
      <c r="E78" s="71"/>
      <c r="F78" s="43" t="s">
        <v>113</v>
      </c>
      <c r="G78" s="29"/>
    </row>
    <row r="79" spans="1:7" s="20" customFormat="1" ht="39.75" customHeight="1">
      <c r="A79" s="52" t="s">
        <v>144</v>
      </c>
      <c r="B79" s="9">
        <v>189945</v>
      </c>
      <c r="C79" s="46">
        <v>0</v>
      </c>
      <c r="D79" s="68">
        <v>0</v>
      </c>
      <c r="E79" s="70"/>
      <c r="F79" s="47" t="s">
        <v>138</v>
      </c>
      <c r="G79" s="29"/>
    </row>
    <row r="80" spans="1:7" s="20" customFormat="1" ht="39.75" customHeight="1">
      <c r="A80" s="52" t="s">
        <v>145</v>
      </c>
      <c r="B80" s="9">
        <v>100000</v>
      </c>
      <c r="C80" s="46">
        <v>0</v>
      </c>
      <c r="D80" s="68">
        <v>0</v>
      </c>
      <c r="E80" s="70"/>
      <c r="F80" s="47" t="s">
        <v>139</v>
      </c>
      <c r="G80" s="29"/>
    </row>
    <row r="81" spans="1:7" s="20" customFormat="1" ht="39.75" customHeight="1">
      <c r="A81" s="52" t="s">
        <v>146</v>
      </c>
      <c r="B81" s="9">
        <v>229000</v>
      </c>
      <c r="C81" s="46">
        <v>228000</v>
      </c>
      <c r="D81" s="68">
        <v>228000</v>
      </c>
      <c r="E81" s="70"/>
      <c r="F81" s="47" t="s">
        <v>140</v>
      </c>
      <c r="G81" s="29"/>
    </row>
    <row r="82" spans="1:6" s="20" customFormat="1" ht="30" customHeight="1">
      <c r="A82" s="4" t="s">
        <v>18</v>
      </c>
      <c r="B82" s="10">
        <f>SUM(B70:B81)</f>
        <v>167703991</v>
      </c>
      <c r="C82" s="10">
        <f>SUM(C58:C81)</f>
        <v>49624227</v>
      </c>
      <c r="D82" s="72">
        <f>SUM(D58:D81)</f>
        <v>166439398</v>
      </c>
      <c r="E82" s="73"/>
      <c r="F82" s="6"/>
    </row>
    <row r="83" spans="1:7" s="20" customFormat="1" ht="30" customHeight="1">
      <c r="A83" s="7" t="s">
        <v>22</v>
      </c>
      <c r="B83" s="23"/>
      <c r="C83" s="23"/>
      <c r="D83" s="68"/>
      <c r="E83" s="69"/>
      <c r="F83" s="24"/>
      <c r="G83" s="29"/>
    </row>
    <row r="84" spans="1:7" s="20" customFormat="1" ht="39.75" customHeight="1">
      <c r="A84" s="6" t="s">
        <v>72</v>
      </c>
      <c r="B84" s="45" t="s">
        <v>85</v>
      </c>
      <c r="C84" s="45" t="s">
        <v>85</v>
      </c>
      <c r="D84" s="68">
        <v>34600</v>
      </c>
      <c r="E84" s="69"/>
      <c r="F84" s="43" t="s">
        <v>73</v>
      </c>
      <c r="G84" s="29"/>
    </row>
    <row r="85" spans="1:7" s="20" customFormat="1" ht="39.75" customHeight="1">
      <c r="A85" s="6" t="s">
        <v>149</v>
      </c>
      <c r="B85" s="45" t="s">
        <v>85</v>
      </c>
      <c r="C85" s="45" t="s">
        <v>85</v>
      </c>
      <c r="D85" s="68">
        <v>222674</v>
      </c>
      <c r="E85" s="69"/>
      <c r="F85" s="43" t="s">
        <v>83</v>
      </c>
      <c r="G85" s="29"/>
    </row>
    <row r="86" spans="1:6" s="20" customFormat="1" ht="30" customHeight="1">
      <c r="A86" s="6" t="s">
        <v>148</v>
      </c>
      <c r="B86" s="9">
        <v>250000</v>
      </c>
      <c r="C86" s="9">
        <v>19350</v>
      </c>
      <c r="D86" s="68">
        <v>87731</v>
      </c>
      <c r="E86" s="69"/>
      <c r="F86" s="41"/>
    </row>
    <row r="87" spans="1:6" s="20" customFormat="1" ht="30" customHeight="1">
      <c r="A87" s="22" t="s">
        <v>84</v>
      </c>
      <c r="B87" s="14">
        <v>160000</v>
      </c>
      <c r="C87" s="9">
        <v>160000</v>
      </c>
      <c r="D87" s="68">
        <v>160000</v>
      </c>
      <c r="E87" s="69"/>
      <c r="F87" s="43" t="s">
        <v>42</v>
      </c>
    </row>
    <row r="88" spans="1:6" s="20" customFormat="1" ht="39.75" customHeight="1">
      <c r="A88" s="52" t="s">
        <v>142</v>
      </c>
      <c r="B88" s="9">
        <v>694800</v>
      </c>
      <c r="C88" s="46">
        <v>0</v>
      </c>
      <c r="D88" s="68">
        <v>0</v>
      </c>
      <c r="E88" s="71"/>
      <c r="F88" s="47" t="s">
        <v>141</v>
      </c>
    </row>
    <row r="89" spans="1:6" s="20" customFormat="1" ht="30" customHeight="1">
      <c r="A89" s="8" t="s">
        <v>143</v>
      </c>
      <c r="B89" s="9">
        <f>250000000-B30-B37-B52-B56-B82-B86-B87-B88</f>
        <v>7820929</v>
      </c>
      <c r="C89" s="9">
        <v>0</v>
      </c>
      <c r="D89" s="68">
        <v>0</v>
      </c>
      <c r="E89" s="69"/>
      <c r="F89" s="2"/>
    </row>
    <row r="90" spans="1:6" s="20" customFormat="1" ht="30" customHeight="1">
      <c r="A90" s="4" t="s">
        <v>18</v>
      </c>
      <c r="B90" s="10">
        <f>SUM(B86:B89)</f>
        <v>8925729</v>
      </c>
      <c r="C90" s="10">
        <f>SUM(C84:C89)</f>
        <v>179350</v>
      </c>
      <c r="D90" s="72">
        <f>SUM(D84:D89)</f>
        <v>505005</v>
      </c>
      <c r="E90" s="73"/>
      <c r="F90" s="5"/>
    </row>
    <row r="91" spans="1:6" s="20" customFormat="1" ht="30" customHeight="1">
      <c r="A91" s="83" t="s">
        <v>23</v>
      </c>
      <c r="B91" s="85">
        <v>250000000</v>
      </c>
      <c r="C91" s="85">
        <f>C30+C37+C52+C56+C82+C90</f>
        <v>66974522</v>
      </c>
      <c r="D91" s="33" t="s">
        <v>6</v>
      </c>
      <c r="E91" s="34">
        <f>D30+D37+D52+D56+D82+D90</f>
        <v>218345317</v>
      </c>
      <c r="F91" s="31"/>
    </row>
    <row r="92" spans="1:6" s="20" customFormat="1" ht="30" customHeight="1">
      <c r="A92" s="84"/>
      <c r="B92" s="86"/>
      <c r="C92" s="86"/>
      <c r="D92" s="35" t="s">
        <v>7</v>
      </c>
      <c r="E92" s="36">
        <f>E6+E8-E91</f>
        <v>45281385</v>
      </c>
      <c r="F92" s="32"/>
    </row>
    <row r="93" spans="1:6" s="26" customFormat="1" ht="30" customHeight="1">
      <c r="A93" s="88" t="s">
        <v>24</v>
      </c>
      <c r="B93" s="88"/>
      <c r="C93" s="88"/>
      <c r="D93" s="89"/>
      <c r="E93" s="89"/>
      <c r="F93" s="88"/>
    </row>
    <row r="94" spans="1:6" s="20" customFormat="1" ht="30" customHeight="1">
      <c r="A94" s="82" t="s">
        <v>31</v>
      </c>
      <c r="B94" s="76"/>
      <c r="C94" s="76"/>
      <c r="D94" s="76"/>
      <c r="E94" s="76"/>
      <c r="F94" s="76"/>
    </row>
    <row r="95" spans="1:6" s="20" customFormat="1" ht="30" customHeight="1">
      <c r="A95" s="82" t="s">
        <v>120</v>
      </c>
      <c r="B95" s="87"/>
      <c r="C95" s="87"/>
      <c r="D95" s="87"/>
      <c r="E95" s="87"/>
      <c r="F95" s="87"/>
    </row>
    <row r="96" spans="1:4" s="20" customFormat="1" ht="30" customHeight="1">
      <c r="A96" s="40">
        <f>E92</f>
        <v>45281385</v>
      </c>
      <c r="B96" s="18" t="s">
        <v>4</v>
      </c>
      <c r="C96" s="18"/>
      <c r="D96" s="18"/>
    </row>
    <row r="97" spans="1:6" s="20" customFormat="1" ht="49.5" customHeight="1">
      <c r="A97" s="74" t="s">
        <v>32</v>
      </c>
      <c r="B97" s="76"/>
      <c r="C97" s="76"/>
      <c r="D97" s="76"/>
      <c r="E97" s="76"/>
      <c r="F97" s="76"/>
    </row>
    <row r="98" spans="1:8" s="20" customFormat="1" ht="60" customHeight="1">
      <c r="A98" s="1" t="s">
        <v>150</v>
      </c>
      <c r="B98" s="18"/>
      <c r="C98" s="1" t="s">
        <v>35</v>
      </c>
      <c r="D98" s="18"/>
      <c r="H98" s="28"/>
    </row>
    <row r="99" spans="1:4" s="20" customFormat="1" ht="49.5" customHeight="1">
      <c r="A99" s="1" t="s">
        <v>34</v>
      </c>
      <c r="B99" s="18"/>
      <c r="C99" s="1" t="s">
        <v>33</v>
      </c>
      <c r="D99" s="18"/>
    </row>
    <row r="100" spans="1:6" s="20" customFormat="1" ht="39.75" customHeight="1">
      <c r="A100" s="3"/>
      <c r="B100" s="17"/>
      <c r="C100" s="17"/>
      <c r="D100" s="17"/>
      <c r="E100" s="15"/>
      <c r="F100" s="3"/>
    </row>
    <row r="101" spans="3:7" s="20" customFormat="1" ht="39.75" customHeight="1">
      <c r="C101" s="17"/>
      <c r="D101" s="17"/>
      <c r="E101" s="15"/>
      <c r="F101" s="3"/>
      <c r="G101" s="29"/>
    </row>
    <row r="102" spans="1:6" s="20" customFormat="1" ht="39.75" customHeight="1">
      <c r="A102" s="3"/>
      <c r="B102" s="17"/>
      <c r="C102" s="17"/>
      <c r="D102" s="17"/>
      <c r="E102" s="15"/>
      <c r="F102" s="3"/>
    </row>
    <row r="103" spans="1:6" s="26" customFormat="1" ht="39.75" customHeight="1">
      <c r="A103" s="3"/>
      <c r="B103" s="17"/>
      <c r="C103" s="17"/>
      <c r="D103" s="17"/>
      <c r="E103" s="15"/>
      <c r="F103" s="3"/>
    </row>
    <row r="104" spans="1:6" s="20" customFormat="1" ht="39.75" customHeight="1">
      <c r="A104" s="3"/>
      <c r="B104" s="17"/>
      <c r="C104" s="17"/>
      <c r="D104" s="17"/>
      <c r="E104" s="15"/>
      <c r="F104" s="3"/>
    </row>
    <row r="105" spans="1:6" s="20" customFormat="1" ht="39.75" customHeight="1">
      <c r="A105" s="3"/>
      <c r="B105" s="17"/>
      <c r="C105" s="17"/>
      <c r="D105" s="17"/>
      <c r="E105" s="15"/>
      <c r="F105" s="3"/>
    </row>
    <row r="106" spans="1:6" s="20" customFormat="1" ht="39.75" customHeight="1">
      <c r="A106" s="3"/>
      <c r="B106" s="17"/>
      <c r="C106" s="17"/>
      <c r="D106" s="17"/>
      <c r="E106" s="15"/>
      <c r="F106" s="3"/>
    </row>
    <row r="107" spans="1:7" s="20" customFormat="1" ht="39.75" customHeight="1">
      <c r="A107" s="3"/>
      <c r="B107" s="17"/>
      <c r="C107" s="17"/>
      <c r="D107" s="17"/>
      <c r="E107" s="15"/>
      <c r="F107" s="3"/>
      <c r="G107" s="29"/>
    </row>
    <row r="108" spans="1:6" s="20" customFormat="1" ht="39.75" customHeight="1">
      <c r="A108" s="3"/>
      <c r="B108" s="17"/>
      <c r="C108" s="17"/>
      <c r="D108" s="17"/>
      <c r="E108" s="15"/>
      <c r="F108" s="3"/>
    </row>
    <row r="109" spans="1:7" s="26" customFormat="1" ht="39.75" customHeight="1">
      <c r="A109" s="3"/>
      <c r="B109" s="17"/>
      <c r="C109" s="17"/>
      <c r="D109" s="17"/>
      <c r="E109" s="15"/>
      <c r="F109" s="3"/>
      <c r="G109" s="30"/>
    </row>
    <row r="110" spans="1:7" s="26" customFormat="1" ht="39.75" customHeight="1">
      <c r="A110" s="3"/>
      <c r="B110" s="17"/>
      <c r="C110" s="17"/>
      <c r="D110" s="17"/>
      <c r="E110" s="15"/>
      <c r="F110" s="3"/>
      <c r="G110" s="30"/>
    </row>
    <row r="111" spans="1:9" s="26" customFormat="1" ht="39.75" customHeight="1">
      <c r="A111" s="3"/>
      <c r="B111" s="17"/>
      <c r="C111" s="17"/>
      <c r="D111" s="17"/>
      <c r="E111" s="15"/>
      <c r="F111" s="3"/>
      <c r="I111" s="19"/>
    </row>
    <row r="112" spans="1:9" s="20" customFormat="1" ht="30" customHeight="1">
      <c r="A112" s="3"/>
      <c r="B112" s="17"/>
      <c r="C112" s="17"/>
      <c r="D112" s="17"/>
      <c r="E112" s="15"/>
      <c r="F112" s="3"/>
      <c r="H112" s="3"/>
      <c r="I112" s="3"/>
    </row>
    <row r="113" ht="30" customHeight="1"/>
    <row r="114" ht="30" customHeight="1"/>
    <row r="115" ht="39.75" customHeight="1"/>
    <row r="116" ht="79.5" customHeight="1"/>
    <row r="117" ht="79.5" customHeight="1"/>
    <row r="118" ht="79.5" customHeight="1"/>
  </sheetData>
  <mergeCells count="97">
    <mergeCell ref="D28:E28"/>
    <mergeCell ref="D29:E29"/>
    <mergeCell ref="D88:E88"/>
    <mergeCell ref="D50:E50"/>
    <mergeCell ref="D73:E73"/>
    <mergeCell ref="D48:E48"/>
    <mergeCell ref="D49:E49"/>
    <mergeCell ref="D51:E51"/>
    <mergeCell ref="D79:E79"/>
    <mergeCell ref="D58:E58"/>
    <mergeCell ref="D23:E23"/>
    <mergeCell ref="D24:E24"/>
    <mergeCell ref="D25:E25"/>
    <mergeCell ref="D27:E27"/>
    <mergeCell ref="D32:E32"/>
    <mergeCell ref="D39:E39"/>
    <mergeCell ref="A11:F11"/>
    <mergeCell ref="A12:F12"/>
    <mergeCell ref="D31:E31"/>
    <mergeCell ref="D14:E14"/>
    <mergeCell ref="D15:E15"/>
    <mergeCell ref="D16:E16"/>
    <mergeCell ref="D19:E19"/>
    <mergeCell ref="D30:E30"/>
    <mergeCell ref="A10:F10"/>
    <mergeCell ref="D13:E13"/>
    <mergeCell ref="D42:E42"/>
    <mergeCell ref="D34:E34"/>
    <mergeCell ref="D17:E17"/>
    <mergeCell ref="D18:E18"/>
    <mergeCell ref="D40:E40"/>
    <mergeCell ref="D26:E26"/>
    <mergeCell ref="D38:E38"/>
    <mergeCell ref="D37:E37"/>
    <mergeCell ref="A94:F94"/>
    <mergeCell ref="A97:F97"/>
    <mergeCell ref="A91:A92"/>
    <mergeCell ref="B91:B92"/>
    <mergeCell ref="C91:C92"/>
    <mergeCell ref="A95:F95"/>
    <mergeCell ref="A93:F93"/>
    <mergeCell ref="A1:F1"/>
    <mergeCell ref="A3:F3"/>
    <mergeCell ref="A4:F4"/>
    <mergeCell ref="A2:F2"/>
    <mergeCell ref="A5:F5"/>
    <mergeCell ref="A6:C6"/>
    <mergeCell ref="A9:F9"/>
    <mergeCell ref="A7:F7"/>
    <mergeCell ref="A8:C8"/>
    <mergeCell ref="D35:E35"/>
    <mergeCell ref="D46:E46"/>
    <mergeCell ref="D54:E54"/>
    <mergeCell ref="D44:E44"/>
    <mergeCell ref="D53:E53"/>
    <mergeCell ref="D43:E43"/>
    <mergeCell ref="D41:E41"/>
    <mergeCell ref="D61:E61"/>
    <mergeCell ref="D62:E62"/>
    <mergeCell ref="D45:E45"/>
    <mergeCell ref="D69:E69"/>
    <mergeCell ref="D57:E57"/>
    <mergeCell ref="D90:E90"/>
    <mergeCell ref="D82:E82"/>
    <mergeCell ref="D56:E56"/>
    <mergeCell ref="D52:E52"/>
    <mergeCell ref="D55:E55"/>
    <mergeCell ref="D83:E83"/>
    <mergeCell ref="D75:E75"/>
    <mergeCell ref="D87:E87"/>
    <mergeCell ref="D89:E89"/>
    <mergeCell ref="D86:E86"/>
    <mergeCell ref="D33:E33"/>
    <mergeCell ref="D68:E68"/>
    <mergeCell ref="D63:E63"/>
    <mergeCell ref="D64:E64"/>
    <mergeCell ref="D65:E65"/>
    <mergeCell ref="D66:E66"/>
    <mergeCell ref="D59:E59"/>
    <mergeCell ref="D60:E60"/>
    <mergeCell ref="D67:E67"/>
    <mergeCell ref="D36:E36"/>
    <mergeCell ref="D81:E81"/>
    <mergeCell ref="D71:E71"/>
    <mergeCell ref="D76:E76"/>
    <mergeCell ref="D77:E77"/>
    <mergeCell ref="D78:E78"/>
    <mergeCell ref="D85:E85"/>
    <mergeCell ref="D20:E20"/>
    <mergeCell ref="D21:E21"/>
    <mergeCell ref="D22:E22"/>
    <mergeCell ref="D47:E47"/>
    <mergeCell ref="D84:E84"/>
    <mergeCell ref="D70:E70"/>
    <mergeCell ref="D72:E72"/>
    <mergeCell ref="D74:E74"/>
    <mergeCell ref="D80:E80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5">
      <selection activeCell="A24" sqref="A24:F30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4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60" customHeight="1">
      <c r="A1" s="78" t="s">
        <v>14</v>
      </c>
      <c r="B1" s="79"/>
      <c r="C1" s="79"/>
      <c r="D1" s="79"/>
      <c r="E1" s="79"/>
      <c r="F1" s="79"/>
    </row>
    <row r="2" spans="1:6" ht="30" customHeight="1">
      <c r="A2" s="80" t="s">
        <v>157</v>
      </c>
      <c r="B2" s="81"/>
      <c r="C2" s="81"/>
      <c r="D2" s="81"/>
      <c r="E2" s="81"/>
      <c r="F2" s="81"/>
    </row>
    <row r="3" spans="1:9" s="20" customFormat="1" ht="30" customHeight="1">
      <c r="A3" s="74" t="s">
        <v>36</v>
      </c>
      <c r="B3" s="75"/>
      <c r="C3" s="75"/>
      <c r="D3" s="75"/>
      <c r="E3" s="75"/>
      <c r="F3" s="75"/>
      <c r="H3" s="3"/>
      <c r="I3" s="3"/>
    </row>
    <row r="4" spans="1:9" s="20" customFormat="1" ht="30" customHeight="1">
      <c r="A4" s="27" t="s">
        <v>0</v>
      </c>
      <c r="B4" s="16" t="s">
        <v>2</v>
      </c>
      <c r="C4" s="16" t="s">
        <v>1</v>
      </c>
      <c r="D4" s="90" t="s">
        <v>5</v>
      </c>
      <c r="E4" s="91"/>
      <c r="F4" s="16" t="s">
        <v>26</v>
      </c>
      <c r="H4" s="3"/>
      <c r="I4" s="3"/>
    </row>
    <row r="5" spans="1:9" s="20" customFormat="1" ht="30" customHeight="1">
      <c r="A5" s="27" t="s">
        <v>0</v>
      </c>
      <c r="B5" s="16" t="s">
        <v>2</v>
      </c>
      <c r="C5" s="16" t="s">
        <v>1</v>
      </c>
      <c r="D5" s="90" t="s">
        <v>5</v>
      </c>
      <c r="E5" s="91"/>
      <c r="F5" s="16" t="s">
        <v>26</v>
      </c>
      <c r="H5" s="3"/>
      <c r="I5" s="3"/>
    </row>
    <row r="6" spans="1:9" s="20" customFormat="1" ht="39.75" customHeight="1">
      <c r="A6" s="7" t="s">
        <v>3</v>
      </c>
      <c r="B6" s="23"/>
      <c r="C6" s="23"/>
      <c r="D6" s="92"/>
      <c r="E6" s="93"/>
      <c r="F6" s="24"/>
      <c r="H6" s="3"/>
      <c r="I6" s="3"/>
    </row>
    <row r="7" spans="1:9" s="20" customFormat="1" ht="39.75" customHeight="1">
      <c r="A7" s="6" t="s">
        <v>45</v>
      </c>
      <c r="B7" s="44" t="s">
        <v>86</v>
      </c>
      <c r="C7" s="65">
        <v>71125</v>
      </c>
      <c r="D7" s="68">
        <v>1334028</v>
      </c>
      <c r="E7" s="69"/>
      <c r="F7" s="43" t="s">
        <v>47</v>
      </c>
      <c r="H7" s="3"/>
      <c r="I7" s="3"/>
    </row>
    <row r="8" spans="1:9" s="20" customFormat="1" ht="30" customHeight="1">
      <c r="A8" s="6" t="s">
        <v>48</v>
      </c>
      <c r="B8" s="44" t="s">
        <v>85</v>
      </c>
      <c r="C8" s="44" t="s">
        <v>85</v>
      </c>
      <c r="D8" s="68">
        <v>343500</v>
      </c>
      <c r="E8" s="69"/>
      <c r="F8" s="43" t="s">
        <v>46</v>
      </c>
      <c r="H8" s="3"/>
      <c r="I8" s="3"/>
    </row>
    <row r="9" spans="1:9" s="20" customFormat="1" ht="30" customHeight="1">
      <c r="A9" s="8" t="s">
        <v>79</v>
      </c>
      <c r="B9" s="9">
        <v>3790000</v>
      </c>
      <c r="C9" s="9">
        <v>534450</v>
      </c>
      <c r="D9" s="68">
        <f>C9+1340200</f>
        <v>1874650</v>
      </c>
      <c r="E9" s="69"/>
      <c r="F9" s="43" t="s">
        <v>91</v>
      </c>
      <c r="H9" s="3"/>
      <c r="I9" s="3"/>
    </row>
    <row r="10" spans="1:9" s="20" customFormat="1" ht="30" customHeight="1">
      <c r="A10" s="8" t="s">
        <v>80</v>
      </c>
      <c r="B10" s="9">
        <v>6460000</v>
      </c>
      <c r="C10" s="9">
        <v>14500</v>
      </c>
      <c r="D10" s="68">
        <v>14500</v>
      </c>
      <c r="E10" s="69"/>
      <c r="F10" s="43" t="s">
        <v>91</v>
      </c>
      <c r="H10" s="3"/>
      <c r="I10" s="3"/>
    </row>
    <row r="11" spans="1:9" s="20" customFormat="1" ht="30" customHeight="1">
      <c r="A11" s="8" t="s">
        <v>81</v>
      </c>
      <c r="B11" s="9">
        <v>700000</v>
      </c>
      <c r="C11" s="9">
        <v>351000</v>
      </c>
      <c r="D11" s="68">
        <v>351000</v>
      </c>
      <c r="E11" s="69"/>
      <c r="F11" s="43" t="s">
        <v>147</v>
      </c>
      <c r="H11" s="3"/>
      <c r="I11" s="3"/>
    </row>
    <row r="12" spans="1:9" s="20" customFormat="1" ht="30" customHeight="1">
      <c r="A12" s="8" t="s">
        <v>105</v>
      </c>
      <c r="B12" s="9">
        <v>70000</v>
      </c>
      <c r="C12" s="9">
        <v>0</v>
      </c>
      <c r="D12" s="68">
        <v>0</v>
      </c>
      <c r="E12" s="69"/>
      <c r="F12" s="43" t="s">
        <v>108</v>
      </c>
      <c r="H12" s="3"/>
      <c r="I12" s="3"/>
    </row>
    <row r="13" spans="1:9" s="20" customFormat="1" ht="39.75" customHeight="1">
      <c r="A13" s="8" t="s">
        <v>106</v>
      </c>
      <c r="B13" s="9">
        <v>200000</v>
      </c>
      <c r="C13" s="9">
        <v>0</v>
      </c>
      <c r="D13" s="68">
        <v>0</v>
      </c>
      <c r="E13" s="69"/>
      <c r="F13" s="43" t="s">
        <v>109</v>
      </c>
      <c r="H13" s="3"/>
      <c r="I13" s="3"/>
    </row>
    <row r="14" spans="1:9" s="20" customFormat="1" ht="39.75" customHeight="1">
      <c r="A14" s="8" t="s">
        <v>107</v>
      </c>
      <c r="B14" s="9">
        <v>120000</v>
      </c>
      <c r="C14" s="9">
        <v>0</v>
      </c>
      <c r="D14" s="68">
        <v>0</v>
      </c>
      <c r="E14" s="69"/>
      <c r="F14" s="43" t="s">
        <v>110</v>
      </c>
      <c r="H14" s="3"/>
      <c r="I14" s="3"/>
    </row>
    <row r="15" spans="1:9" s="20" customFormat="1" ht="30" customHeight="1">
      <c r="A15" s="53" t="s">
        <v>132</v>
      </c>
      <c r="B15" s="9">
        <v>80000</v>
      </c>
      <c r="C15" s="9">
        <v>80000</v>
      </c>
      <c r="D15" s="68">
        <v>80000</v>
      </c>
      <c r="E15" s="95"/>
      <c r="F15" s="47" t="s">
        <v>121</v>
      </c>
      <c r="H15" s="3"/>
      <c r="I15" s="3"/>
    </row>
    <row r="16" spans="1:9" s="20" customFormat="1" ht="30" customHeight="1">
      <c r="A16" s="53" t="s">
        <v>133</v>
      </c>
      <c r="B16" s="9">
        <v>80000</v>
      </c>
      <c r="C16" s="9">
        <v>0</v>
      </c>
      <c r="D16" s="68">
        <v>0</v>
      </c>
      <c r="E16" s="95"/>
      <c r="F16" s="47" t="s">
        <v>158</v>
      </c>
      <c r="H16" s="3"/>
      <c r="I16" s="3"/>
    </row>
    <row r="17" spans="1:9" s="20" customFormat="1" ht="30" customHeight="1">
      <c r="A17" s="54" t="s">
        <v>134</v>
      </c>
      <c r="B17" s="9">
        <v>80000</v>
      </c>
      <c r="C17" s="9">
        <v>0</v>
      </c>
      <c r="D17" s="68">
        <v>0</v>
      </c>
      <c r="E17" s="95"/>
      <c r="F17" s="47" t="s">
        <v>122</v>
      </c>
      <c r="H17" s="3"/>
      <c r="I17" s="3"/>
    </row>
    <row r="18" spans="1:6" s="20" customFormat="1" ht="39.75" customHeight="1">
      <c r="A18" s="27" t="s">
        <v>0</v>
      </c>
      <c r="B18" s="16" t="s">
        <v>2</v>
      </c>
      <c r="C18" s="16" t="s">
        <v>1</v>
      </c>
      <c r="D18" s="90" t="s">
        <v>5</v>
      </c>
      <c r="E18" s="91"/>
      <c r="F18" s="16" t="s">
        <v>26</v>
      </c>
    </row>
    <row r="19" spans="1:7" s="20" customFormat="1" ht="39.75" customHeight="1">
      <c r="A19" s="55" t="s">
        <v>135</v>
      </c>
      <c r="B19" s="9">
        <v>65000</v>
      </c>
      <c r="C19" s="9">
        <v>0</v>
      </c>
      <c r="D19" s="68">
        <v>0</v>
      </c>
      <c r="E19" s="95"/>
      <c r="F19" s="47" t="s">
        <v>123</v>
      </c>
      <c r="G19" s="29"/>
    </row>
    <row r="20" spans="1:6" s="20" customFormat="1" ht="39.75" customHeight="1">
      <c r="A20" s="53" t="s">
        <v>136</v>
      </c>
      <c r="B20" s="9">
        <v>80000</v>
      </c>
      <c r="C20" s="9">
        <v>0</v>
      </c>
      <c r="D20" s="68">
        <v>0</v>
      </c>
      <c r="E20" s="95"/>
      <c r="F20" s="47" t="s">
        <v>124</v>
      </c>
    </row>
    <row r="21" spans="1:6" s="26" customFormat="1" ht="39.75" customHeight="1">
      <c r="A21" s="53" t="s">
        <v>137</v>
      </c>
      <c r="B21" s="9">
        <v>80000</v>
      </c>
      <c r="C21" s="9">
        <v>0</v>
      </c>
      <c r="D21" s="68">
        <v>0</v>
      </c>
      <c r="E21" s="95"/>
      <c r="F21" s="47" t="s">
        <v>125</v>
      </c>
    </row>
    <row r="22" spans="1:6" s="26" customFormat="1" ht="39.75" customHeight="1">
      <c r="A22" s="4" t="s">
        <v>18</v>
      </c>
      <c r="B22" s="10">
        <f>SUM(B9:B21)</f>
        <v>11805000</v>
      </c>
      <c r="C22" s="10">
        <f>SUM(C7:C21)</f>
        <v>1051075</v>
      </c>
      <c r="D22" s="72">
        <f>SUM(D7:D21)</f>
        <v>3997678</v>
      </c>
      <c r="E22" s="94"/>
      <c r="F22" s="25"/>
    </row>
    <row r="23" spans="1:6" s="26" customFormat="1" ht="39.75" customHeight="1">
      <c r="A23" s="60"/>
      <c r="B23" s="61"/>
      <c r="C23" s="61"/>
      <c r="D23" s="62"/>
      <c r="E23" s="63"/>
      <c r="F23" s="64"/>
    </row>
    <row r="24" spans="1:6" s="20" customFormat="1" ht="39.75" customHeight="1">
      <c r="A24" s="7" t="s">
        <v>19</v>
      </c>
      <c r="B24" s="23"/>
      <c r="C24" s="11"/>
      <c r="D24" s="68"/>
      <c r="E24" s="69"/>
      <c r="F24" s="24"/>
    </row>
    <row r="25" spans="1:6" s="20" customFormat="1" ht="39.75" customHeight="1">
      <c r="A25" s="6" t="s">
        <v>50</v>
      </c>
      <c r="B25" s="44" t="s">
        <v>85</v>
      </c>
      <c r="C25" s="44" t="s">
        <v>85</v>
      </c>
      <c r="D25" s="68">
        <v>430000</v>
      </c>
      <c r="E25" s="69"/>
      <c r="F25" s="43" t="s">
        <v>49</v>
      </c>
    </row>
    <row r="26" spans="1:6" s="20" customFormat="1" ht="39.75" customHeight="1">
      <c r="A26" s="6" t="s">
        <v>152</v>
      </c>
      <c r="B26" s="44" t="s">
        <v>85</v>
      </c>
      <c r="C26" s="9">
        <v>12600</v>
      </c>
      <c r="D26" s="68">
        <f>C26+64890</f>
        <v>77490</v>
      </c>
      <c r="E26" s="69"/>
      <c r="F26" s="43" t="s">
        <v>76</v>
      </c>
    </row>
    <row r="27" spans="1:7" s="20" customFormat="1" ht="39.75" customHeight="1">
      <c r="A27" s="21" t="s">
        <v>77</v>
      </c>
      <c r="B27" s="9">
        <v>300000</v>
      </c>
      <c r="C27" s="9">
        <v>0</v>
      </c>
      <c r="D27" s="68">
        <v>0</v>
      </c>
      <c r="E27" s="69"/>
      <c r="F27" s="43" t="s">
        <v>43</v>
      </c>
      <c r="G27" s="29"/>
    </row>
    <row r="28" spans="1:6" s="20" customFormat="1" ht="39.75" customHeight="1">
      <c r="A28" s="21" t="s">
        <v>78</v>
      </c>
      <c r="B28" s="9">
        <v>1800000</v>
      </c>
      <c r="C28" s="9">
        <v>905000</v>
      </c>
      <c r="D28" s="68">
        <v>905000</v>
      </c>
      <c r="E28" s="69"/>
      <c r="F28" s="43" t="s">
        <v>12</v>
      </c>
    </row>
    <row r="29" spans="1:7" s="26" customFormat="1" ht="39.75" customHeight="1">
      <c r="A29" s="21" t="s">
        <v>104</v>
      </c>
      <c r="B29" s="9">
        <v>400000</v>
      </c>
      <c r="C29" s="9">
        <v>0</v>
      </c>
      <c r="D29" s="68">
        <v>0</v>
      </c>
      <c r="E29" s="69"/>
      <c r="F29" s="43" t="s">
        <v>111</v>
      </c>
      <c r="G29" s="30"/>
    </row>
    <row r="30" spans="1:7" s="26" customFormat="1" ht="39.75" customHeight="1">
      <c r="A30" s="4" t="s">
        <v>18</v>
      </c>
      <c r="B30" s="10">
        <f>SUM(B27:B29)</f>
        <v>2500000</v>
      </c>
      <c r="C30" s="10">
        <f>SUM(C25:C29)</f>
        <v>917600</v>
      </c>
      <c r="D30" s="72">
        <f>SUM(D25:D29)</f>
        <v>1412490</v>
      </c>
      <c r="E30" s="73"/>
      <c r="F30" s="25"/>
      <c r="G30" s="30"/>
    </row>
    <row r="31" spans="1:9" s="26" customFormat="1" ht="39.75" customHeight="1">
      <c r="A31" s="3"/>
      <c r="B31" s="17"/>
      <c r="C31" s="17"/>
      <c r="D31" s="17"/>
      <c r="E31" s="15"/>
      <c r="F31" s="3"/>
      <c r="I31" s="19"/>
    </row>
    <row r="32" spans="1:9" s="20" customFormat="1" ht="30" customHeight="1">
      <c r="A32" s="3"/>
      <c r="B32" s="17"/>
      <c r="C32" s="17"/>
      <c r="D32" s="17"/>
      <c r="E32" s="15"/>
      <c r="F32" s="3"/>
      <c r="H32" s="3"/>
      <c r="I32" s="3"/>
    </row>
    <row r="33" ht="30" customHeight="1"/>
    <row r="34" ht="30" customHeight="1"/>
    <row r="35" ht="39.75" customHeight="1"/>
    <row r="36" ht="79.5" customHeight="1"/>
    <row r="37" ht="79.5" customHeight="1"/>
    <row r="38" ht="79.5" customHeight="1"/>
  </sheetData>
  <mergeCells count="29">
    <mergeCell ref="D17:E17"/>
    <mergeCell ref="D13:E13"/>
    <mergeCell ref="D14:E14"/>
    <mergeCell ref="D15:E15"/>
    <mergeCell ref="D16:E16"/>
    <mergeCell ref="D9:E9"/>
    <mergeCell ref="D10:E10"/>
    <mergeCell ref="D11:E11"/>
    <mergeCell ref="D12:E12"/>
    <mergeCell ref="D5:E5"/>
    <mergeCell ref="D6:E6"/>
    <mergeCell ref="D7:E7"/>
    <mergeCell ref="D8:E8"/>
    <mergeCell ref="A1:F1"/>
    <mergeCell ref="A2:F2"/>
    <mergeCell ref="A3:F3"/>
    <mergeCell ref="D4:E4"/>
    <mergeCell ref="D18:E18"/>
    <mergeCell ref="D19:E19"/>
    <mergeCell ref="D20:E20"/>
    <mergeCell ref="D21:E21"/>
    <mergeCell ref="D22:E22"/>
    <mergeCell ref="D28:E28"/>
    <mergeCell ref="D29:E29"/>
    <mergeCell ref="D30:E30"/>
    <mergeCell ref="D24:E24"/>
    <mergeCell ref="D25:E25"/>
    <mergeCell ref="D26:E26"/>
    <mergeCell ref="D27:E27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8">
      <selection activeCell="G43" sqref="G43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60" customHeight="1">
      <c r="A1" s="78" t="s">
        <v>14</v>
      </c>
      <c r="B1" s="79"/>
      <c r="C1" s="79"/>
      <c r="D1" s="79"/>
      <c r="E1" s="79"/>
      <c r="F1" s="79"/>
    </row>
    <row r="2" spans="1:6" ht="30" customHeight="1">
      <c r="A2" s="80" t="s">
        <v>156</v>
      </c>
      <c r="B2" s="81"/>
      <c r="C2" s="81"/>
      <c r="D2" s="81"/>
      <c r="E2" s="81"/>
      <c r="F2" s="81"/>
    </row>
    <row r="3" spans="1:9" s="20" customFormat="1" ht="30" customHeight="1">
      <c r="A3" s="74" t="s">
        <v>36</v>
      </c>
      <c r="B3" s="75"/>
      <c r="C3" s="75"/>
      <c r="D3" s="75"/>
      <c r="E3" s="75"/>
      <c r="F3" s="75"/>
      <c r="H3" s="3"/>
      <c r="I3" s="3"/>
    </row>
    <row r="4" spans="1:9" s="20" customFormat="1" ht="30" customHeight="1">
      <c r="A4" s="27" t="s">
        <v>0</v>
      </c>
      <c r="B4" s="16" t="s">
        <v>2</v>
      </c>
      <c r="C4" s="16" t="s">
        <v>1</v>
      </c>
      <c r="D4" s="90" t="s">
        <v>5</v>
      </c>
      <c r="E4" s="91"/>
      <c r="F4" s="16" t="s">
        <v>26</v>
      </c>
      <c r="H4" s="3"/>
      <c r="I4" s="3"/>
    </row>
    <row r="5" spans="1:9" s="20" customFormat="1" ht="30" customHeight="1">
      <c r="A5" s="7" t="s">
        <v>20</v>
      </c>
      <c r="B5" s="23"/>
      <c r="C5" s="11"/>
      <c r="D5" s="68"/>
      <c r="E5" s="69"/>
      <c r="F5" s="24"/>
      <c r="H5" s="3"/>
      <c r="I5" s="3"/>
    </row>
    <row r="6" spans="1:9" s="20" customFormat="1" ht="39.75" customHeight="1">
      <c r="A6" s="6" t="s">
        <v>51</v>
      </c>
      <c r="B6" s="45" t="s">
        <v>85</v>
      </c>
      <c r="C6" s="45" t="s">
        <v>85</v>
      </c>
      <c r="D6" s="68">
        <v>500000</v>
      </c>
      <c r="E6" s="69"/>
      <c r="F6" s="43" t="s">
        <v>52</v>
      </c>
      <c r="H6" s="3"/>
      <c r="I6" s="3"/>
    </row>
    <row r="7" spans="1:9" s="20" customFormat="1" ht="39.75" customHeight="1">
      <c r="A7" s="6" t="s">
        <v>53</v>
      </c>
      <c r="B7" s="45" t="s">
        <v>85</v>
      </c>
      <c r="C7" s="45" t="s">
        <v>85</v>
      </c>
      <c r="D7" s="68">
        <v>120000</v>
      </c>
      <c r="E7" s="69"/>
      <c r="F7" s="43" t="s">
        <v>54</v>
      </c>
      <c r="H7" s="3"/>
      <c r="I7" s="3"/>
    </row>
    <row r="8" spans="1:9" s="20" customFormat="1" ht="39.75" customHeight="1">
      <c r="A8" s="6" t="s">
        <v>75</v>
      </c>
      <c r="B8" s="45" t="s">
        <v>85</v>
      </c>
      <c r="C8" s="9">
        <v>0</v>
      </c>
      <c r="D8" s="68">
        <v>0</v>
      </c>
      <c r="E8" s="69"/>
      <c r="F8" s="43" t="s">
        <v>74</v>
      </c>
      <c r="H8" s="3"/>
      <c r="I8" s="3"/>
    </row>
    <row r="9" spans="1:9" s="20" customFormat="1" ht="30" customHeight="1">
      <c r="A9" s="37" t="s">
        <v>153</v>
      </c>
      <c r="B9" s="9">
        <v>3000000</v>
      </c>
      <c r="C9" s="9">
        <v>0</v>
      </c>
      <c r="D9" s="68">
        <v>0</v>
      </c>
      <c r="E9" s="69"/>
      <c r="F9" s="43" t="s">
        <v>44</v>
      </c>
      <c r="H9" s="3"/>
      <c r="I9" s="3"/>
    </row>
    <row r="10" spans="1:9" s="20" customFormat="1" ht="30" customHeight="1">
      <c r="A10" s="6" t="s">
        <v>87</v>
      </c>
      <c r="B10" s="9">
        <v>9000000</v>
      </c>
      <c r="C10" s="9">
        <v>8436000</v>
      </c>
      <c r="D10" s="68">
        <v>8436000</v>
      </c>
      <c r="E10" s="69"/>
      <c r="F10" s="43" t="s">
        <v>9</v>
      </c>
      <c r="H10" s="3"/>
      <c r="I10" s="3"/>
    </row>
    <row r="11" spans="1:9" s="20" customFormat="1" ht="30" customHeight="1">
      <c r="A11" s="21" t="s">
        <v>88</v>
      </c>
      <c r="B11" s="12">
        <v>900000</v>
      </c>
      <c r="C11" s="12">
        <v>600000</v>
      </c>
      <c r="D11" s="68">
        <v>600000</v>
      </c>
      <c r="E11" s="69"/>
      <c r="F11" s="43" t="s">
        <v>13</v>
      </c>
      <c r="H11" s="3"/>
      <c r="I11" s="3"/>
    </row>
    <row r="12" spans="1:9" s="20" customFormat="1" ht="30" customHeight="1">
      <c r="A12" s="6" t="s">
        <v>89</v>
      </c>
      <c r="B12" s="9">
        <v>300000</v>
      </c>
      <c r="C12" s="9">
        <v>0</v>
      </c>
      <c r="D12" s="68">
        <v>300000</v>
      </c>
      <c r="E12" s="69"/>
      <c r="F12" s="43" t="s">
        <v>11</v>
      </c>
      <c r="H12" s="3"/>
      <c r="I12" s="3"/>
    </row>
    <row r="13" spans="1:9" s="20" customFormat="1" ht="30" customHeight="1">
      <c r="A13" s="6" t="s">
        <v>90</v>
      </c>
      <c r="B13" s="9">
        <v>680000</v>
      </c>
      <c r="C13" s="9">
        <v>499758</v>
      </c>
      <c r="D13" s="68">
        <v>499758</v>
      </c>
      <c r="E13" s="69"/>
      <c r="F13" s="43" t="s">
        <v>28</v>
      </c>
      <c r="H13" s="3"/>
      <c r="I13" s="3"/>
    </row>
    <row r="14" spans="1:6" s="20" customFormat="1" ht="30" customHeight="1">
      <c r="A14" s="6" t="s">
        <v>100</v>
      </c>
      <c r="B14" s="46">
        <v>3000000</v>
      </c>
      <c r="C14" s="46">
        <v>105000</v>
      </c>
      <c r="D14" s="68">
        <v>225000</v>
      </c>
      <c r="E14" s="69"/>
      <c r="F14" s="48" t="s">
        <v>9</v>
      </c>
    </row>
    <row r="15" spans="1:6" s="20" customFormat="1" ht="39.75" customHeight="1">
      <c r="A15" s="6" t="s">
        <v>129</v>
      </c>
      <c r="B15" s="51">
        <v>643000</v>
      </c>
      <c r="C15" s="46">
        <v>0</v>
      </c>
      <c r="D15" s="68">
        <v>0</v>
      </c>
      <c r="E15" s="95"/>
      <c r="F15" s="49" t="s">
        <v>126</v>
      </c>
    </row>
    <row r="16" spans="1:6" s="26" customFormat="1" ht="39.75" customHeight="1">
      <c r="A16" s="52" t="s">
        <v>130</v>
      </c>
      <c r="B16" s="46">
        <v>182880</v>
      </c>
      <c r="C16" s="46">
        <v>0</v>
      </c>
      <c r="D16" s="68">
        <v>0</v>
      </c>
      <c r="E16" s="95"/>
      <c r="F16" s="50" t="s">
        <v>127</v>
      </c>
    </row>
    <row r="17" spans="1:6" s="20" customFormat="1" ht="39.75" customHeight="1">
      <c r="A17" s="27" t="s">
        <v>0</v>
      </c>
      <c r="B17" s="16" t="s">
        <v>2</v>
      </c>
      <c r="C17" s="16" t="s">
        <v>1</v>
      </c>
      <c r="D17" s="90" t="s">
        <v>5</v>
      </c>
      <c r="E17" s="91"/>
      <c r="F17" s="16" t="s">
        <v>26</v>
      </c>
    </row>
    <row r="18" spans="1:6" s="20" customFormat="1" ht="39.75" customHeight="1">
      <c r="A18" s="52" t="s">
        <v>131</v>
      </c>
      <c r="B18" s="46">
        <v>250000</v>
      </c>
      <c r="C18" s="46">
        <v>0</v>
      </c>
      <c r="D18" s="68">
        <v>0</v>
      </c>
      <c r="E18" s="95"/>
      <c r="F18" s="50" t="s">
        <v>128</v>
      </c>
    </row>
    <row r="19" spans="1:6" s="20" customFormat="1" ht="39.75" customHeight="1">
      <c r="A19" s="13" t="s">
        <v>18</v>
      </c>
      <c r="B19" s="10">
        <f>SUM(B9:B18)</f>
        <v>17955880</v>
      </c>
      <c r="C19" s="10">
        <f>SUM(C8:C18)</f>
        <v>9640758</v>
      </c>
      <c r="D19" s="72">
        <f>SUM(D6:D18)</f>
        <v>10680758</v>
      </c>
      <c r="E19" s="73"/>
      <c r="F19" s="25"/>
    </row>
    <row r="20" s="20" customFormat="1" ht="39.75" customHeight="1">
      <c r="A20" s="29"/>
    </row>
    <row r="21" s="20" customFormat="1" ht="39.75" customHeight="1"/>
    <row r="22" s="26" customFormat="1" ht="39.75" customHeight="1">
      <c r="A22" s="30"/>
    </row>
    <row r="23" s="26" customFormat="1" ht="39.75" customHeight="1">
      <c r="A23" s="30"/>
    </row>
    <row r="24" s="26" customFormat="1" ht="39.75" customHeight="1">
      <c r="C24" s="19"/>
    </row>
    <row r="25" spans="2:3" s="20" customFormat="1" ht="30" customHeight="1">
      <c r="B25" s="3"/>
      <c r="C25" s="3"/>
    </row>
    <row r="26" spans="1:7" ht="30" customHeight="1">
      <c r="A26" s="20"/>
      <c r="B26" s="3"/>
      <c r="C26" s="3"/>
      <c r="D26" s="3"/>
      <c r="E26" s="3"/>
      <c r="G26" s="3"/>
    </row>
    <row r="27" spans="1:7" ht="30" customHeight="1">
      <c r="A27" s="20"/>
      <c r="B27" s="3"/>
      <c r="C27" s="3"/>
      <c r="D27" s="3"/>
      <c r="E27" s="3"/>
      <c r="G27" s="3"/>
    </row>
    <row r="28" spans="1:7" ht="39.75" customHeight="1">
      <c r="A28" s="20"/>
      <c r="B28" s="3"/>
      <c r="C28" s="3"/>
      <c r="D28" s="3"/>
      <c r="E28" s="3"/>
      <c r="G28" s="3"/>
    </row>
    <row r="29" spans="1:7" ht="79.5" customHeight="1">
      <c r="A29" s="20"/>
      <c r="B29" s="3"/>
      <c r="C29" s="3"/>
      <c r="D29" s="3"/>
      <c r="E29" s="3"/>
      <c r="G29" s="3"/>
    </row>
    <row r="30" spans="1:7" ht="79.5" customHeight="1">
      <c r="A30" s="20"/>
      <c r="B30" s="3"/>
      <c r="C30" s="3"/>
      <c r="D30" s="3"/>
      <c r="E30" s="3"/>
      <c r="G30" s="3"/>
    </row>
    <row r="31" spans="1:7" ht="79.5" customHeight="1">
      <c r="A31" s="20"/>
      <c r="B31" s="3"/>
      <c r="C31" s="3"/>
      <c r="D31" s="3"/>
      <c r="E31" s="3"/>
      <c r="G31" s="3"/>
    </row>
    <row r="32" spans="1:7" ht="16.5">
      <c r="A32" s="20"/>
      <c r="B32" s="3"/>
      <c r="C32" s="3"/>
      <c r="D32" s="3"/>
      <c r="E32" s="3"/>
      <c r="G32" s="3"/>
    </row>
    <row r="33" spans="1:7" ht="16.5">
      <c r="A33" s="20"/>
      <c r="B33" s="3"/>
      <c r="C33" s="3"/>
      <c r="D33" s="3"/>
      <c r="E33" s="3"/>
      <c r="G33" s="3"/>
    </row>
    <row r="34" spans="1:7" ht="16.5">
      <c r="A34" s="20"/>
      <c r="B34" s="3"/>
      <c r="C34" s="3"/>
      <c r="D34" s="3"/>
      <c r="E34" s="3"/>
      <c r="G34" s="3"/>
    </row>
    <row r="35" spans="1:7" ht="16.5">
      <c r="A35" s="20"/>
      <c r="B35" s="3"/>
      <c r="C35" s="3"/>
      <c r="D35" s="3"/>
      <c r="E35" s="3"/>
      <c r="G35" s="3"/>
    </row>
    <row r="36" spans="1:7" ht="16.5">
      <c r="A36" s="20"/>
      <c r="B36" s="3"/>
      <c r="C36" s="3"/>
      <c r="D36" s="3"/>
      <c r="E36" s="3"/>
      <c r="G36" s="3"/>
    </row>
    <row r="37" spans="1:7" ht="16.5">
      <c r="A37" s="20"/>
      <c r="B37" s="3"/>
      <c r="C37" s="3"/>
      <c r="D37" s="3"/>
      <c r="E37" s="3"/>
      <c r="G37" s="3"/>
    </row>
    <row r="38" spans="1:7" ht="16.5">
      <c r="A38" s="20"/>
      <c r="B38" s="3"/>
      <c r="C38" s="3"/>
      <c r="D38" s="3"/>
      <c r="E38" s="3"/>
      <c r="G38" s="3"/>
    </row>
    <row r="39" spans="1:7" ht="16.5">
      <c r="A39" s="20"/>
      <c r="B39" s="3"/>
      <c r="C39" s="3"/>
      <c r="D39" s="3"/>
      <c r="E39" s="3"/>
      <c r="G39" s="3"/>
    </row>
    <row r="40" spans="1:7" ht="19.5" customHeight="1">
      <c r="A40" s="20"/>
      <c r="B40" s="3"/>
      <c r="C40" s="3"/>
      <c r="D40" s="3"/>
      <c r="E40" s="3"/>
      <c r="G40" s="3"/>
    </row>
    <row r="41" spans="1:7" ht="16.5">
      <c r="A41" s="20"/>
      <c r="B41" s="3"/>
      <c r="C41" s="3"/>
      <c r="D41" s="3"/>
      <c r="E41" s="3"/>
      <c r="G41" s="3"/>
    </row>
    <row r="42" spans="1:7" ht="16.5">
      <c r="A42" s="20"/>
      <c r="B42" s="3"/>
      <c r="C42" s="3"/>
      <c r="D42" s="3"/>
      <c r="E42" s="3"/>
      <c r="G42" s="3"/>
    </row>
    <row r="43" spans="1:7" ht="16.5">
      <c r="A43" s="20"/>
      <c r="B43" s="3"/>
      <c r="C43" s="3"/>
      <c r="D43" s="3"/>
      <c r="E43" s="3"/>
      <c r="G43" s="3"/>
    </row>
    <row r="44" spans="1:7" ht="16.5">
      <c r="A44" s="20"/>
      <c r="B44" s="3"/>
      <c r="C44" s="3"/>
      <c r="D44" s="3"/>
      <c r="E44" s="3"/>
      <c r="G44" s="3"/>
    </row>
    <row r="45" spans="1:7" ht="16.5">
      <c r="A45" s="20"/>
      <c r="B45" s="3"/>
      <c r="C45" s="3"/>
      <c r="D45" s="3"/>
      <c r="E45" s="3"/>
      <c r="G45" s="3"/>
    </row>
    <row r="46" spans="1:7" ht="16.5">
      <c r="A46" s="20"/>
      <c r="B46" s="3"/>
      <c r="C46" s="3"/>
      <c r="D46" s="3"/>
      <c r="E46" s="3"/>
      <c r="G46" s="3"/>
    </row>
    <row r="47" spans="1:7" ht="16.5">
      <c r="A47" s="20"/>
      <c r="B47" s="3"/>
      <c r="C47" s="3"/>
      <c r="D47" s="3"/>
      <c r="E47" s="3"/>
      <c r="G47" s="3"/>
    </row>
    <row r="48" spans="1:7" ht="16.5">
      <c r="A48" s="20"/>
      <c r="B48" s="3"/>
      <c r="C48" s="3"/>
      <c r="D48" s="3"/>
      <c r="E48" s="3"/>
      <c r="G48" s="3"/>
    </row>
    <row r="49" spans="1:7" ht="16.5">
      <c r="A49" s="20"/>
      <c r="B49" s="3"/>
      <c r="C49" s="3"/>
      <c r="D49" s="3"/>
      <c r="E49" s="3"/>
      <c r="G49" s="3"/>
    </row>
  </sheetData>
  <mergeCells count="19">
    <mergeCell ref="D4:E4"/>
    <mergeCell ref="D5:E5"/>
    <mergeCell ref="A1:F1"/>
    <mergeCell ref="A2:F2"/>
    <mergeCell ref="A3:F3"/>
    <mergeCell ref="D6:E6"/>
    <mergeCell ref="D7:E7"/>
    <mergeCell ref="D8:E8"/>
    <mergeCell ref="D9:E9"/>
    <mergeCell ref="D14:E14"/>
    <mergeCell ref="D10:E10"/>
    <mergeCell ref="D11:E11"/>
    <mergeCell ref="D12:E12"/>
    <mergeCell ref="D13:E13"/>
    <mergeCell ref="D19:E19"/>
    <mergeCell ref="D15:E15"/>
    <mergeCell ref="D16:E16"/>
    <mergeCell ref="D17:E17"/>
    <mergeCell ref="D18:E1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H10" sqref="H10"/>
    </sheetView>
  </sheetViews>
  <sheetFormatPr defaultColWidth="9.00390625" defaultRowHeight="16.5"/>
  <cols>
    <col min="1" max="1" width="23.875" style="0" customWidth="1"/>
    <col min="2" max="2" width="17.50390625" style="56" bestFit="1" customWidth="1"/>
    <col min="3" max="3" width="16.125" style="0" bestFit="1" customWidth="1"/>
    <col min="6" max="6" width="20.625" style="0" customWidth="1"/>
  </cols>
  <sheetData>
    <row r="1" spans="1:6" ht="25.5">
      <c r="A1" s="96" t="s">
        <v>155</v>
      </c>
      <c r="B1" s="97"/>
      <c r="C1" s="97"/>
      <c r="D1" s="97"/>
      <c r="E1" s="97"/>
      <c r="F1" s="97"/>
    </row>
    <row r="2" spans="1:6" ht="19.5">
      <c r="A2" s="80" t="s">
        <v>154</v>
      </c>
      <c r="B2" s="81"/>
      <c r="C2" s="81"/>
      <c r="D2" s="81"/>
      <c r="E2" s="81"/>
      <c r="F2" s="81"/>
    </row>
    <row r="3" spans="1:6" ht="21">
      <c r="A3" s="27" t="s">
        <v>0</v>
      </c>
      <c r="B3" s="57"/>
      <c r="C3" s="58"/>
      <c r="D3" s="58"/>
      <c r="E3" s="58"/>
      <c r="F3" s="59"/>
    </row>
    <row r="4" spans="1:6" ht="39" customHeight="1">
      <c r="A4" s="7" t="s">
        <v>22</v>
      </c>
      <c r="B4" s="23"/>
      <c r="C4" s="23"/>
      <c r="D4" s="68"/>
      <c r="E4" s="69"/>
      <c r="F4" s="24"/>
    </row>
    <row r="5" spans="1:6" ht="49.5">
      <c r="A5" s="6" t="s">
        <v>72</v>
      </c>
      <c r="B5" s="45" t="s">
        <v>85</v>
      </c>
      <c r="C5" s="45" t="s">
        <v>85</v>
      </c>
      <c r="D5" s="68">
        <v>34600</v>
      </c>
      <c r="E5" s="69"/>
      <c r="F5" s="43" t="s">
        <v>73</v>
      </c>
    </row>
    <row r="6" spans="1:6" ht="33">
      <c r="A6" s="6" t="s">
        <v>149</v>
      </c>
      <c r="B6" s="45" t="s">
        <v>85</v>
      </c>
      <c r="C6" s="45" t="s">
        <v>85</v>
      </c>
      <c r="D6" s="68">
        <v>222674</v>
      </c>
      <c r="E6" s="69"/>
      <c r="F6" s="43" t="s">
        <v>83</v>
      </c>
    </row>
    <row r="7" spans="1:6" ht="33">
      <c r="A7" s="6" t="s">
        <v>148</v>
      </c>
      <c r="B7" s="9">
        <v>250000</v>
      </c>
      <c r="C7" s="9">
        <v>19350</v>
      </c>
      <c r="D7" s="68">
        <v>87730</v>
      </c>
      <c r="E7" s="69"/>
      <c r="F7" s="41"/>
    </row>
    <row r="8" spans="1:6" ht="49.5">
      <c r="A8" s="22" t="s">
        <v>84</v>
      </c>
      <c r="B8" s="14">
        <v>160000</v>
      </c>
      <c r="C8" s="9">
        <v>160000</v>
      </c>
      <c r="D8" s="68">
        <v>160000</v>
      </c>
      <c r="E8" s="69"/>
      <c r="F8" s="43" t="s">
        <v>42</v>
      </c>
    </row>
    <row r="9" spans="1:6" ht="49.5">
      <c r="A9" s="52" t="s">
        <v>142</v>
      </c>
      <c r="B9" s="9">
        <v>694800</v>
      </c>
      <c r="C9" s="46">
        <v>0</v>
      </c>
      <c r="D9" s="68">
        <v>0</v>
      </c>
      <c r="E9" s="71"/>
      <c r="F9" s="47" t="s">
        <v>141</v>
      </c>
    </row>
    <row r="10" spans="1:6" ht="33">
      <c r="A10" s="8" t="s">
        <v>143</v>
      </c>
      <c r="B10" s="9">
        <v>7820929</v>
      </c>
      <c r="C10" s="9">
        <v>0</v>
      </c>
      <c r="D10" s="68">
        <v>0</v>
      </c>
      <c r="E10" s="69"/>
      <c r="F10" s="2"/>
    </row>
    <row r="11" spans="1:6" ht="19.5">
      <c r="A11" s="4" t="s">
        <v>18</v>
      </c>
      <c r="B11" s="10">
        <f>SUM(B7:B10)</f>
        <v>8925729</v>
      </c>
      <c r="C11" s="10">
        <f>SUM(C5:C10)</f>
        <v>179350</v>
      </c>
      <c r="D11" s="72">
        <f>SUM(D5:D10)</f>
        <v>505004</v>
      </c>
      <c r="E11" s="73"/>
      <c r="F11" s="5"/>
    </row>
    <row r="12" spans="1:6" ht="19.5">
      <c r="A12" s="6" t="s">
        <v>25</v>
      </c>
      <c r="B12" s="9">
        <v>1841400</v>
      </c>
      <c r="C12" s="9">
        <v>363004</v>
      </c>
      <c r="D12" s="68">
        <v>1158979</v>
      </c>
      <c r="E12" s="69"/>
      <c r="F12" s="43" t="s">
        <v>42</v>
      </c>
    </row>
    <row r="13" spans="1:6" ht="21.75" customHeight="1">
      <c r="A13" s="6" t="s">
        <v>97</v>
      </c>
      <c r="B13" s="9">
        <v>39268000</v>
      </c>
      <c r="C13" s="9">
        <v>10563152</v>
      </c>
      <c r="D13" s="68">
        <v>38501644</v>
      </c>
      <c r="E13" s="69"/>
      <c r="F13" s="42" t="s">
        <v>98</v>
      </c>
    </row>
    <row r="14" spans="1:6" ht="21.75" customHeight="1">
      <c r="A14" s="4" t="s">
        <v>18</v>
      </c>
      <c r="B14" s="10">
        <f>SUM(B12:B13)</f>
        <v>41109400</v>
      </c>
      <c r="C14" s="10">
        <f>SUM(C12:C13)</f>
        <v>10926156</v>
      </c>
      <c r="D14" s="72">
        <f>SUM(D12:D13)</f>
        <v>39660623</v>
      </c>
      <c r="E14" s="73"/>
      <c r="F14" s="25"/>
    </row>
    <row r="15" ht="16.5">
      <c r="B15"/>
    </row>
    <row r="16" ht="16.5">
      <c r="B16"/>
    </row>
  </sheetData>
  <mergeCells count="13">
    <mergeCell ref="D14:E14"/>
    <mergeCell ref="D10:E10"/>
    <mergeCell ref="D11:E11"/>
    <mergeCell ref="D12:E12"/>
    <mergeCell ref="D13:E13"/>
    <mergeCell ref="D7:E7"/>
    <mergeCell ref="D4:E4"/>
    <mergeCell ref="D8:E8"/>
    <mergeCell ref="D9:E9"/>
    <mergeCell ref="A1:F1"/>
    <mergeCell ref="A2:F2"/>
    <mergeCell ref="D5:E5"/>
    <mergeCell ref="D6:E6"/>
  </mergeCells>
  <printOptions/>
  <pageMargins left="0.33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workbookViewId="0" topLeftCell="A1">
      <selection activeCell="G16" sqref="G16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36.75" customHeight="1">
      <c r="A1" s="98" t="s">
        <v>95</v>
      </c>
      <c r="B1" s="79"/>
      <c r="C1" s="79"/>
      <c r="D1" s="79"/>
      <c r="E1" s="79"/>
      <c r="F1" s="79"/>
    </row>
    <row r="2" spans="1:6" ht="30" customHeight="1">
      <c r="A2" s="80" t="s">
        <v>154</v>
      </c>
      <c r="B2" s="81"/>
      <c r="C2" s="81"/>
      <c r="D2" s="81"/>
      <c r="E2" s="81"/>
      <c r="F2" s="81"/>
    </row>
    <row r="3" spans="1:9" s="20" customFormat="1" ht="30" customHeight="1">
      <c r="A3" s="74" t="s">
        <v>36</v>
      </c>
      <c r="B3" s="75"/>
      <c r="C3" s="75"/>
      <c r="D3" s="75"/>
      <c r="E3" s="75"/>
      <c r="F3" s="75"/>
      <c r="H3" s="3"/>
      <c r="I3" s="3"/>
    </row>
    <row r="4" spans="1:9" s="20" customFormat="1" ht="30" customHeight="1">
      <c r="A4" s="27" t="s">
        <v>0</v>
      </c>
      <c r="B4" s="16" t="s">
        <v>2</v>
      </c>
      <c r="C4" s="16" t="s">
        <v>1</v>
      </c>
      <c r="D4" s="90" t="s">
        <v>5</v>
      </c>
      <c r="E4" s="91"/>
      <c r="F4" s="16" t="s">
        <v>26</v>
      </c>
      <c r="H4" s="3"/>
      <c r="I4" s="3"/>
    </row>
    <row r="5" spans="1:6" s="20" customFormat="1" ht="30" customHeight="1">
      <c r="A5" s="7" t="s">
        <v>27</v>
      </c>
      <c r="B5" s="23"/>
      <c r="C5" s="11"/>
      <c r="D5" s="68"/>
      <c r="E5" s="69"/>
      <c r="F5" s="24"/>
    </row>
    <row r="6" spans="1:6" s="20" customFormat="1" ht="39.75" customHeight="1">
      <c r="A6" s="6" t="s">
        <v>55</v>
      </c>
      <c r="B6" s="45" t="s">
        <v>85</v>
      </c>
      <c r="C6" s="45" t="s">
        <v>85</v>
      </c>
      <c r="D6" s="68">
        <v>172876</v>
      </c>
      <c r="E6" s="69"/>
      <c r="F6" s="43" t="s">
        <v>94</v>
      </c>
    </row>
    <row r="7" spans="1:6" s="20" customFormat="1" ht="39.75" customHeight="1">
      <c r="A7" s="6" t="s">
        <v>71</v>
      </c>
      <c r="B7" s="45" t="s">
        <v>85</v>
      </c>
      <c r="C7" s="45" t="s">
        <v>85</v>
      </c>
      <c r="D7" s="68">
        <v>420800</v>
      </c>
      <c r="E7" s="69"/>
      <c r="F7" s="43" t="s">
        <v>56</v>
      </c>
    </row>
    <row r="8" spans="1:6" s="20" customFormat="1" ht="39.75" customHeight="1">
      <c r="A8" s="6" t="s">
        <v>57</v>
      </c>
      <c r="B8" s="45" t="s">
        <v>85</v>
      </c>
      <c r="C8" s="45" t="s">
        <v>85</v>
      </c>
      <c r="D8" s="68">
        <v>500000</v>
      </c>
      <c r="E8" s="69"/>
      <c r="F8" s="43" t="s">
        <v>58</v>
      </c>
    </row>
    <row r="9" spans="1:6" s="20" customFormat="1" ht="39.75" customHeight="1">
      <c r="A9" s="6" t="s">
        <v>59</v>
      </c>
      <c r="B9" s="45" t="s">
        <v>85</v>
      </c>
      <c r="C9" s="45" t="s">
        <v>85</v>
      </c>
      <c r="D9" s="68">
        <v>120000</v>
      </c>
      <c r="E9" s="69"/>
      <c r="F9" s="43" t="s">
        <v>54</v>
      </c>
    </row>
    <row r="10" spans="1:6" s="20" customFormat="1" ht="39.75" customHeight="1">
      <c r="A10" s="6" t="s">
        <v>60</v>
      </c>
      <c r="B10" s="45" t="s">
        <v>85</v>
      </c>
      <c r="C10" s="45" t="s">
        <v>85</v>
      </c>
      <c r="D10" s="68">
        <v>116000</v>
      </c>
      <c r="E10" s="69"/>
      <c r="F10" s="43" t="s">
        <v>61</v>
      </c>
    </row>
    <row r="11" spans="1:6" s="20" customFormat="1" ht="39.75" customHeight="1">
      <c r="A11" s="6" t="s">
        <v>62</v>
      </c>
      <c r="B11" s="45" t="s">
        <v>85</v>
      </c>
      <c r="C11" s="45" t="s">
        <v>85</v>
      </c>
      <c r="D11" s="68">
        <v>320942</v>
      </c>
      <c r="E11" s="69"/>
      <c r="F11" s="43" t="s">
        <v>63</v>
      </c>
    </row>
    <row r="12" spans="1:6" s="20" customFormat="1" ht="39.75" customHeight="1">
      <c r="A12" s="6" t="s">
        <v>64</v>
      </c>
      <c r="B12" s="45" t="s">
        <v>85</v>
      </c>
      <c r="C12" s="45" t="s">
        <v>85</v>
      </c>
      <c r="D12" s="68">
        <v>200000</v>
      </c>
      <c r="E12" s="69"/>
      <c r="F12" s="43" t="s">
        <v>65</v>
      </c>
    </row>
    <row r="13" spans="1:6" s="20" customFormat="1" ht="39.75" customHeight="1">
      <c r="A13" s="6" t="s">
        <v>66</v>
      </c>
      <c r="B13" s="45" t="s">
        <v>85</v>
      </c>
      <c r="C13" s="45" t="s">
        <v>85</v>
      </c>
      <c r="D13" s="68">
        <v>700000</v>
      </c>
      <c r="E13" s="69"/>
      <c r="F13" s="43" t="s">
        <v>67</v>
      </c>
    </row>
    <row r="14" spans="1:6" s="20" customFormat="1" ht="39.75" customHeight="1">
      <c r="A14" s="6" t="s">
        <v>68</v>
      </c>
      <c r="B14" s="45" t="s">
        <v>85</v>
      </c>
      <c r="C14" s="45" t="s">
        <v>85</v>
      </c>
      <c r="D14" s="68">
        <v>900000</v>
      </c>
      <c r="E14" s="69"/>
      <c r="F14" s="43" t="s">
        <v>69</v>
      </c>
    </row>
    <row r="15" spans="1:6" s="20" customFormat="1" ht="39.75" customHeight="1">
      <c r="A15" s="6" t="s">
        <v>70</v>
      </c>
      <c r="B15" s="45" t="s">
        <v>85</v>
      </c>
      <c r="C15" s="45" t="s">
        <v>85</v>
      </c>
      <c r="D15" s="68">
        <v>700000</v>
      </c>
      <c r="E15" s="69"/>
      <c r="F15" s="43" t="s">
        <v>67</v>
      </c>
    </row>
    <row r="16" spans="1:6" s="20" customFormat="1" ht="39.75" customHeight="1">
      <c r="A16" s="6" t="s">
        <v>93</v>
      </c>
      <c r="B16" s="45" t="s">
        <v>85</v>
      </c>
      <c r="C16" s="45" t="s">
        <v>85</v>
      </c>
      <c r="D16" s="68">
        <v>900000</v>
      </c>
      <c r="E16" s="69"/>
      <c r="F16" s="43" t="s">
        <v>69</v>
      </c>
    </row>
    <row r="17" spans="1:6" s="20" customFormat="1" ht="39.75" customHeight="1">
      <c r="A17" s="6" t="s">
        <v>92</v>
      </c>
      <c r="B17" s="45" t="s">
        <v>85</v>
      </c>
      <c r="C17" s="9">
        <v>0</v>
      </c>
      <c r="D17" s="68">
        <v>0</v>
      </c>
      <c r="E17" s="69"/>
      <c r="F17" s="43" t="s">
        <v>82</v>
      </c>
    </row>
    <row r="18" spans="1:6" s="18" customFormat="1" ht="30" customHeight="1">
      <c r="A18" s="6" t="s">
        <v>114</v>
      </c>
      <c r="B18" s="9">
        <v>160732000</v>
      </c>
      <c r="C18" s="9">
        <v>48780582</v>
      </c>
      <c r="D18" s="68">
        <v>160545135</v>
      </c>
      <c r="E18" s="69"/>
      <c r="F18" s="42" t="s">
        <v>96</v>
      </c>
    </row>
    <row r="19" spans="1:6" s="18" customFormat="1" ht="30" customHeight="1">
      <c r="A19" s="6" t="s">
        <v>115</v>
      </c>
      <c r="B19" s="9">
        <v>700000</v>
      </c>
      <c r="C19" s="9">
        <v>0</v>
      </c>
      <c r="D19" s="68">
        <v>0</v>
      </c>
      <c r="E19" s="69"/>
      <c r="F19" s="43" t="s">
        <v>40</v>
      </c>
    </row>
    <row r="20" spans="1:6" s="18" customFormat="1" ht="30" customHeight="1">
      <c r="A20" s="6" t="s">
        <v>116</v>
      </c>
      <c r="B20" s="9">
        <v>400000</v>
      </c>
      <c r="C20" s="9">
        <v>0</v>
      </c>
      <c r="D20" s="68">
        <v>0</v>
      </c>
      <c r="E20" s="69"/>
      <c r="F20" s="43" t="s">
        <v>41</v>
      </c>
    </row>
    <row r="21" spans="1:7" s="20" customFormat="1" ht="30" customHeight="1">
      <c r="A21" s="27" t="s">
        <v>0</v>
      </c>
      <c r="B21" s="16" t="s">
        <v>2</v>
      </c>
      <c r="C21" s="16" t="s">
        <v>1</v>
      </c>
      <c r="D21" s="90" t="s">
        <v>5</v>
      </c>
      <c r="E21" s="91"/>
      <c r="F21" s="16" t="s">
        <v>26</v>
      </c>
      <c r="G21" s="29"/>
    </row>
    <row r="22" spans="1:7" s="20" customFormat="1" ht="30" customHeight="1">
      <c r="A22" s="6" t="s">
        <v>117</v>
      </c>
      <c r="B22" s="9">
        <v>2350000</v>
      </c>
      <c r="C22" s="9">
        <v>0</v>
      </c>
      <c r="D22" s="68">
        <v>0</v>
      </c>
      <c r="E22" s="69"/>
      <c r="F22" s="43" t="s">
        <v>8</v>
      </c>
      <c r="G22" s="29"/>
    </row>
    <row r="23" spans="1:6" s="20" customFormat="1" ht="30" customHeight="1">
      <c r="A23" s="6" t="s">
        <v>118</v>
      </c>
      <c r="B23" s="9">
        <v>1559366</v>
      </c>
      <c r="C23" s="9">
        <v>0</v>
      </c>
      <c r="D23" s="68">
        <v>0</v>
      </c>
      <c r="E23" s="69"/>
      <c r="F23" s="43" t="s">
        <v>10</v>
      </c>
    </row>
    <row r="24" spans="1:7" s="20" customFormat="1" ht="39.75" customHeight="1">
      <c r="A24" s="6" t="s">
        <v>101</v>
      </c>
      <c r="B24" s="9">
        <v>620100</v>
      </c>
      <c r="C24" s="9">
        <v>0</v>
      </c>
      <c r="D24" s="68">
        <v>0</v>
      </c>
      <c r="E24" s="69"/>
      <c r="F24" s="43" t="s">
        <v>10</v>
      </c>
      <c r="G24" s="29"/>
    </row>
    <row r="25" spans="1:6" s="20" customFormat="1" ht="39.75" customHeight="1">
      <c r="A25" s="6" t="s">
        <v>102</v>
      </c>
      <c r="B25" s="9">
        <v>467580</v>
      </c>
      <c r="C25" s="9">
        <v>428780</v>
      </c>
      <c r="D25" s="68">
        <v>428780</v>
      </c>
      <c r="E25" s="69"/>
      <c r="F25" s="43" t="s">
        <v>112</v>
      </c>
    </row>
    <row r="26" spans="1:6" s="26" customFormat="1" ht="39.75" customHeight="1">
      <c r="A26" s="6" t="s">
        <v>103</v>
      </c>
      <c r="B26" s="9">
        <v>356000</v>
      </c>
      <c r="C26" s="46">
        <v>0</v>
      </c>
      <c r="D26" s="68">
        <v>0</v>
      </c>
      <c r="E26" s="71"/>
      <c r="F26" s="43" t="s">
        <v>113</v>
      </c>
    </row>
    <row r="27" spans="1:6" s="20" customFormat="1" ht="39.75" customHeight="1">
      <c r="A27" s="52" t="s">
        <v>144</v>
      </c>
      <c r="B27" s="9">
        <v>189945</v>
      </c>
      <c r="C27" s="46">
        <v>0</v>
      </c>
      <c r="D27" s="68">
        <v>0</v>
      </c>
      <c r="E27" s="70"/>
      <c r="F27" s="47" t="s">
        <v>138</v>
      </c>
    </row>
    <row r="28" spans="1:6" s="20" customFormat="1" ht="39.75" customHeight="1">
      <c r="A28" s="52" t="s">
        <v>145</v>
      </c>
      <c r="B28" s="9">
        <v>100000</v>
      </c>
      <c r="C28" s="46">
        <v>0</v>
      </c>
      <c r="D28" s="68">
        <v>0</v>
      </c>
      <c r="E28" s="70"/>
      <c r="F28" s="47" t="s">
        <v>139</v>
      </c>
    </row>
    <row r="29" spans="1:6" s="20" customFormat="1" ht="39.75" customHeight="1">
      <c r="A29" s="52" t="s">
        <v>146</v>
      </c>
      <c r="B29" s="9">
        <v>229000</v>
      </c>
      <c r="C29" s="46">
        <v>228000</v>
      </c>
      <c r="D29" s="68">
        <v>228000</v>
      </c>
      <c r="E29" s="70"/>
      <c r="F29" s="47" t="s">
        <v>140</v>
      </c>
    </row>
    <row r="30" spans="1:7" s="20" customFormat="1" ht="39.75" customHeight="1">
      <c r="A30" s="4" t="s">
        <v>18</v>
      </c>
      <c r="B30" s="10">
        <f>SUM(B18:B29)</f>
        <v>167703991</v>
      </c>
      <c r="C30" s="10">
        <f>SUM(C6:C29)</f>
        <v>49437362</v>
      </c>
      <c r="D30" s="72">
        <f>SUM(D6:D29)</f>
        <v>166252533</v>
      </c>
      <c r="E30" s="73"/>
      <c r="F30" s="6"/>
      <c r="G30" s="29"/>
    </row>
    <row r="31" spans="1:6" s="20" customFormat="1" ht="39.75" customHeight="1">
      <c r="A31" s="3"/>
      <c r="B31" s="17"/>
      <c r="C31" s="17"/>
      <c r="D31" s="17"/>
      <c r="E31" s="15"/>
      <c r="F31" s="3"/>
    </row>
    <row r="32" spans="1:7" s="26" customFormat="1" ht="39.75" customHeight="1">
      <c r="A32" s="3"/>
      <c r="B32" s="17"/>
      <c r="C32" s="17"/>
      <c r="D32" s="17"/>
      <c r="E32" s="15"/>
      <c r="F32" s="3"/>
      <c r="G32" s="30"/>
    </row>
    <row r="33" spans="1:7" s="26" customFormat="1" ht="39.75" customHeight="1">
      <c r="A33" s="3"/>
      <c r="B33" s="17"/>
      <c r="C33" s="17"/>
      <c r="D33" s="17"/>
      <c r="E33" s="15"/>
      <c r="F33" s="3"/>
      <c r="G33" s="30"/>
    </row>
    <row r="34" spans="1:9" s="26" customFormat="1" ht="39.75" customHeight="1">
      <c r="A34" s="3"/>
      <c r="B34" s="17"/>
      <c r="C34" s="17"/>
      <c r="D34" s="17"/>
      <c r="E34" s="15"/>
      <c r="F34" s="3"/>
      <c r="I34" s="19"/>
    </row>
    <row r="35" spans="1:9" s="20" customFormat="1" ht="30" customHeight="1">
      <c r="A35" s="3"/>
      <c r="B35" s="17"/>
      <c r="C35" s="17"/>
      <c r="D35" s="17"/>
      <c r="E35" s="15"/>
      <c r="F35" s="3"/>
      <c r="H35" s="3"/>
      <c r="I35" s="3"/>
    </row>
    <row r="36" ht="30" customHeight="1"/>
    <row r="37" ht="30" customHeight="1"/>
    <row r="38" ht="39.75" customHeight="1"/>
    <row r="39" ht="79.5" customHeight="1"/>
    <row r="40" ht="79.5" customHeight="1"/>
    <row r="41" ht="79.5" customHeight="1"/>
  </sheetData>
  <mergeCells count="30">
    <mergeCell ref="D28:E28"/>
    <mergeCell ref="D29:E29"/>
    <mergeCell ref="D30:E30"/>
    <mergeCell ref="D24:E24"/>
    <mergeCell ref="D25:E25"/>
    <mergeCell ref="D26:E26"/>
    <mergeCell ref="D27:E27"/>
    <mergeCell ref="A1:F1"/>
    <mergeCell ref="A2:F2"/>
    <mergeCell ref="A3:F3"/>
    <mergeCell ref="D4:E4"/>
    <mergeCell ref="D5:E5"/>
    <mergeCell ref="D6:E6"/>
    <mergeCell ref="D7:E7"/>
    <mergeCell ref="D8:E8"/>
    <mergeCell ref="D13:E13"/>
    <mergeCell ref="D14:E14"/>
    <mergeCell ref="D15:E15"/>
    <mergeCell ref="D9:E9"/>
    <mergeCell ref="D10:E10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</mergeCells>
  <printOptions horizontalCentered="1"/>
  <pageMargins left="0" right="0" top="0.3937007874015748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</dc:creator>
  <cp:keywords/>
  <dc:description/>
  <cp:lastModifiedBy>TIGER-XP</cp:lastModifiedBy>
  <cp:lastPrinted>2008-01-25T03:49:50Z</cp:lastPrinted>
  <dcterms:created xsi:type="dcterms:W3CDTF">2006-10-12T07:05:02Z</dcterms:created>
  <dcterms:modified xsi:type="dcterms:W3CDTF">2008-02-22T00:51:48Z</dcterms:modified>
  <cp:category/>
  <cp:version/>
  <cp:contentType/>
  <cp:contentStatus/>
</cp:coreProperties>
</file>