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74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<sst xmlns="http://schemas.openxmlformats.org/spreadsheetml/2006/main" count="65" uniqueCount="59">
  <si>
    <t>總決算</t>
  </si>
  <si>
    <t>本年度預算數</t>
  </si>
  <si>
    <t>預算增減數</t>
  </si>
  <si>
    <t>比較增減數</t>
  </si>
  <si>
    <t>中華民國</t>
  </si>
  <si>
    <t>單位：新臺幣元</t>
  </si>
  <si>
    <t>說明</t>
  </si>
  <si>
    <t>款</t>
  </si>
  <si>
    <t>項</t>
  </si>
  <si>
    <t>百分比</t>
  </si>
  <si>
    <t>實現數</t>
  </si>
  <si>
    <t>保留數</t>
  </si>
  <si>
    <t>決算總表</t>
  </si>
  <si>
    <t>歲出政事別</t>
  </si>
  <si>
    <t>應付數</t>
  </si>
  <si>
    <t>經常</t>
  </si>
  <si>
    <r>
      <t xml:space="preserve">
</t>
    </r>
    <r>
      <rPr>
        <sz val="10"/>
        <rFont val="標楷體"/>
        <family val="4"/>
      </rPr>
      <t>門併計</t>
    </r>
  </si>
  <si>
    <t>資本</t>
  </si>
  <si>
    <t>預算數</t>
  </si>
  <si>
    <t>決算數</t>
  </si>
  <si>
    <t>名稱</t>
  </si>
  <si>
    <t>合計</t>
  </si>
  <si>
    <t>科目</t>
  </si>
  <si>
    <t>雲林縣</t>
  </si>
  <si>
    <t>98年度</t>
  </si>
  <si>
    <t>一般政務支出</t>
  </si>
  <si>
    <t xml:space="preserve">  政權行使支出</t>
  </si>
  <si>
    <t xml:space="preserve">  行政支出</t>
  </si>
  <si>
    <t xml:space="preserve">  民政支出</t>
  </si>
  <si>
    <t xml:space="preserve">  財務支出</t>
  </si>
  <si>
    <t>教育科學文化支出</t>
  </si>
  <si>
    <t xml:space="preserve">  教育支出</t>
  </si>
  <si>
    <t xml:space="preserve">  文化支出</t>
  </si>
  <si>
    <t>經濟發展支出</t>
  </si>
  <si>
    <t xml:space="preserve">  農業支出</t>
  </si>
  <si>
    <t xml:space="preserve">  工業支出</t>
  </si>
  <si>
    <t xml:space="preserve">  交通支出</t>
  </si>
  <si>
    <t xml:space="preserve">  其他經濟服務支出</t>
  </si>
  <si>
    <t>社會福利支出</t>
  </si>
  <si>
    <t xml:space="preserve">  社會救助支出</t>
  </si>
  <si>
    <t xml:space="preserve">  福利服務支出</t>
  </si>
  <si>
    <t xml:space="preserve">  醫療保健支出</t>
  </si>
  <si>
    <t>社區發展及環境保護支出</t>
  </si>
  <si>
    <t xml:space="preserve">  社區發展支出</t>
  </si>
  <si>
    <t xml:space="preserve">  環境保護支出</t>
  </si>
  <si>
    <t>退休撫卹支出</t>
  </si>
  <si>
    <t xml:space="preserve">  退休撫卹給付支出</t>
  </si>
  <si>
    <t>警政支出</t>
  </si>
  <si>
    <t xml:space="preserve">  警政支出</t>
  </si>
  <si>
    <t>債務支出</t>
  </si>
  <si>
    <t xml:space="preserve">  債務付息支出</t>
  </si>
  <si>
    <t>協助及補助支出</t>
  </si>
  <si>
    <t xml:space="preserve">  專案補助支出</t>
  </si>
  <si>
    <t>其他支出</t>
  </si>
  <si>
    <t xml:space="preserve">  其他支出</t>
  </si>
  <si>
    <t xml:space="preserve">  第二預備金</t>
  </si>
  <si>
    <t>總  計</t>
  </si>
  <si>
    <t>-</t>
  </si>
  <si>
    <t>　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</si>
</sst>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0"/>
    <numFmt numFmtId="179" formatCode="#,##0.00_);[Red]\(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8">
    <font>
      <sz val="10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u val="single"/>
      <sz val="18"/>
      <name val="標楷體"/>
      <family val="4"/>
    </font>
    <font>
      <u val="single"/>
      <sz val="22"/>
      <name val="標楷體"/>
      <family val="4"/>
    </font>
    <font>
      <sz val="8"/>
      <name val="標楷體"/>
      <family val="4"/>
    </font>
    <font>
      <u val="single"/>
      <sz val="10"/>
      <color indexed="12"/>
      <name val="標楷體"/>
      <family val="4"/>
    </font>
    <font>
      <u val="single"/>
      <sz val="10"/>
      <color indexed="36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178" fontId="0" fillId="0" borderId="0" xfId="0" applyNumberFormat="1" applyFont="1" applyBorder="1" applyAlignment="1">
      <alignment horizontal="center" vertical="top" wrapText="1"/>
    </xf>
    <xf numFmtId="176" fontId="0" fillId="0" borderId="0" xfId="0" applyNumberFormat="1" applyFont="1" applyBorder="1" applyAlignment="1">
      <alignment horizontal="right" vertical="top" wrapText="1"/>
    </xf>
    <xf numFmtId="179" fontId="0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176" fontId="0" fillId="0" borderId="0" xfId="0" applyNumberFormat="1" applyFont="1" applyAlignment="1">
      <alignment horizontal="right" vertical="center" wrapText="1"/>
    </xf>
    <xf numFmtId="179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78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76" fontId="0" fillId="0" borderId="1" xfId="0" applyNumberFormat="1" applyFont="1" applyBorder="1" applyAlignment="1">
      <alignment horizontal="right" vertical="top" wrapText="1"/>
    </xf>
    <xf numFmtId="179" fontId="0" fillId="0" borderId="2" xfId="0" applyNumberFormat="1" applyFont="1" applyBorder="1" applyAlignment="1">
      <alignment horizontal="right" vertical="top" wrapText="1"/>
    </xf>
    <xf numFmtId="179" fontId="0" fillId="0" borderId="1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178" fontId="0" fillId="0" borderId="0" xfId="0" applyNumberFormat="1" applyBorder="1" applyAlignment="1">
      <alignment wrapText="1"/>
    </xf>
    <xf numFmtId="178" fontId="0" fillId="0" borderId="3" xfId="0" applyNumberFormat="1" applyBorder="1" applyAlignment="1">
      <alignment vertical="top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178" fontId="0" fillId="0" borderId="4" xfId="0" applyNumberFormat="1" applyFont="1" applyBorder="1" applyAlignment="1">
      <alignment horizontal="distributed" vertical="center" wrapText="1"/>
    </xf>
    <xf numFmtId="176" fontId="0" fillId="0" borderId="4" xfId="0" applyNumberFormat="1" applyFont="1" applyBorder="1" applyAlignment="1">
      <alignment horizontal="distributed" vertical="center" wrapText="1"/>
    </xf>
    <xf numFmtId="179" fontId="0" fillId="0" borderId="4" xfId="0" applyNumberFormat="1" applyFont="1" applyBorder="1" applyAlignment="1">
      <alignment horizontal="distributed" vertical="center" wrapText="1"/>
    </xf>
    <xf numFmtId="178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176" fontId="0" fillId="0" borderId="5" xfId="0" applyNumberFormat="1" applyFont="1" applyBorder="1" applyAlignment="1">
      <alignment horizontal="right" vertical="top" wrapText="1"/>
    </xf>
    <xf numFmtId="179" fontId="0" fillId="0" borderId="6" xfId="0" applyNumberFormat="1" applyFont="1" applyBorder="1" applyAlignment="1">
      <alignment horizontal="right" vertical="top" wrapText="1"/>
    </xf>
    <xf numFmtId="179" fontId="0" fillId="0" borderId="5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176" fontId="0" fillId="2" borderId="1" xfId="0" applyNumberFormat="1" applyFont="1" applyFill="1" applyBorder="1" applyAlignment="1">
      <alignment horizontal="right" vertical="top" wrapText="1"/>
    </xf>
    <xf numFmtId="176" fontId="0" fillId="0" borderId="7" xfId="0" applyNumberFormat="1" applyFont="1" applyBorder="1" applyAlignment="1">
      <alignment horizontal="distributed" vertical="center" wrapText="1"/>
    </xf>
    <xf numFmtId="176" fontId="0" fillId="0" borderId="6" xfId="0" applyNumberFormat="1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176" fontId="0" fillId="0" borderId="4" xfId="0" applyNumberFormat="1" applyBorder="1" applyAlignment="1">
      <alignment horizontal="distributed" vertical="center" wrapText="1"/>
    </xf>
    <xf numFmtId="176" fontId="0" fillId="0" borderId="3" xfId="0" applyNumberFormat="1" applyFont="1" applyBorder="1" applyAlignment="1">
      <alignment horizontal="right" wrapText="1"/>
    </xf>
    <xf numFmtId="176" fontId="2" fillId="0" borderId="3" xfId="0" applyNumberFormat="1" applyFont="1" applyBorder="1" applyAlignment="1">
      <alignment horizontal="righ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76" fontId="3" fillId="0" borderId="0" xfId="0" applyNumberFormat="1" applyFont="1" applyBorder="1" applyAlignment="1">
      <alignment horizontal="right" vertical="top" wrapText="1"/>
    </xf>
    <xf numFmtId="176" fontId="3" fillId="0" borderId="0" xfId="0" applyNumberFormat="1" applyFont="1" applyBorder="1" applyAlignment="1">
      <alignment horizontal="left" vertical="top" wrapText="1"/>
    </xf>
    <xf numFmtId="176" fontId="4" fillId="0" borderId="0" xfId="0" applyNumberFormat="1" applyFont="1" applyBorder="1" applyAlignment="1">
      <alignment horizontal="right" vertical="top" wrapText="1"/>
    </xf>
    <xf numFmtId="176" fontId="4" fillId="0" borderId="0" xfId="0" applyNumberFormat="1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2">
      <pane xSplit="3" topLeftCell="I1" activePane="topRight" state="frozen"/>
      <selection pane="topLeft" activeCell="A1" sqref="A1"/>
      <selection pane="topRight" activeCell="M38" sqref="M38"/>
    </sheetView>
  </sheetViews>
  <sheetFormatPr defaultColWidth="9.140625" defaultRowHeight="14.25"/>
  <cols>
    <col min="1" max="2" width="4.7109375" style="9" customWidth="1"/>
    <col min="3" max="3" width="34.7109375" style="15" customWidth="1"/>
    <col min="4" max="6" width="16.7109375" style="11" customWidth="1"/>
    <col min="7" max="7" width="6.7109375" style="12" customWidth="1"/>
    <col min="8" max="11" width="16.7109375" style="11" customWidth="1"/>
    <col min="12" max="12" width="6.7109375" style="13" customWidth="1"/>
    <col min="13" max="13" width="16.7109375" style="11" customWidth="1"/>
    <col min="14" max="14" width="10.7109375" style="16" customWidth="1"/>
    <col min="15" max="16384" width="9.140625" style="5" customWidth="1"/>
  </cols>
  <sheetData>
    <row r="1" spans="1:14" ht="25.5">
      <c r="A1" s="1"/>
      <c r="B1" s="2"/>
      <c r="C1" s="1"/>
      <c r="D1" s="3"/>
      <c r="E1" s="3"/>
      <c r="F1" s="42" t="s">
        <v>23</v>
      </c>
      <c r="G1" s="42"/>
      <c r="H1" s="43" t="s">
        <v>0</v>
      </c>
      <c r="I1" s="43"/>
      <c r="J1" s="3"/>
      <c r="K1" s="3"/>
      <c r="L1" s="4"/>
      <c r="M1" s="3"/>
      <c r="N1" s="1"/>
    </row>
    <row r="2" spans="1:14" ht="30">
      <c r="A2" s="17" t="s">
        <v>15</v>
      </c>
      <c r="B2" s="39" t="s">
        <v>16</v>
      </c>
      <c r="C2" s="40"/>
      <c r="D2" s="3"/>
      <c r="E2" s="3"/>
      <c r="F2" s="44" t="s">
        <v>13</v>
      </c>
      <c r="G2" s="44"/>
      <c r="H2" s="45" t="s">
        <v>12</v>
      </c>
      <c r="I2" s="45"/>
      <c r="J2" s="3"/>
      <c r="K2" s="3"/>
      <c r="L2" s="4"/>
      <c r="M2" s="3"/>
      <c r="N2" s="1"/>
    </row>
    <row r="3" spans="1:14" s="8" customFormat="1" ht="16.5" customHeight="1">
      <c r="A3" s="18" t="s">
        <v>17</v>
      </c>
      <c r="B3" s="41"/>
      <c r="C3" s="41"/>
      <c r="D3" s="6"/>
      <c r="E3" s="6"/>
      <c r="F3" s="37" t="s">
        <v>4</v>
      </c>
      <c r="G3" s="37"/>
      <c r="H3" s="38" t="s">
        <v>24</v>
      </c>
      <c r="I3" s="38"/>
      <c r="J3" s="6"/>
      <c r="K3" s="6"/>
      <c r="L3" s="7"/>
      <c r="M3" s="36" t="s">
        <v>5</v>
      </c>
      <c r="N3" s="36"/>
    </row>
    <row r="4" spans="1:14" s="20" customFormat="1" ht="19.5" customHeight="1">
      <c r="A4" s="34" t="s">
        <v>22</v>
      </c>
      <c r="B4" s="34"/>
      <c r="C4" s="34"/>
      <c r="D4" s="35" t="s">
        <v>18</v>
      </c>
      <c r="E4" s="35"/>
      <c r="F4" s="35"/>
      <c r="G4" s="35"/>
      <c r="H4" s="35" t="s">
        <v>19</v>
      </c>
      <c r="I4" s="35"/>
      <c r="J4" s="35"/>
      <c r="K4" s="35"/>
      <c r="L4" s="35"/>
      <c r="M4" s="32" t="s">
        <v>3</v>
      </c>
      <c r="N4" s="34" t="s">
        <v>6</v>
      </c>
    </row>
    <row r="5" spans="1:14" s="20" customFormat="1" ht="19.5" customHeight="1">
      <c r="A5" s="21" t="s">
        <v>7</v>
      </c>
      <c r="B5" s="21" t="s">
        <v>8</v>
      </c>
      <c r="C5" s="19" t="s">
        <v>20</v>
      </c>
      <c r="D5" s="22" t="s">
        <v>1</v>
      </c>
      <c r="E5" s="22" t="s">
        <v>2</v>
      </c>
      <c r="F5" s="22" t="s">
        <v>21</v>
      </c>
      <c r="G5" s="23" t="s">
        <v>9</v>
      </c>
      <c r="H5" s="22" t="s">
        <v>10</v>
      </c>
      <c r="I5" s="22" t="s">
        <v>14</v>
      </c>
      <c r="J5" s="22" t="s">
        <v>11</v>
      </c>
      <c r="K5" s="22" t="s">
        <v>21</v>
      </c>
      <c r="L5" s="23" t="s">
        <v>9</v>
      </c>
      <c r="M5" s="33"/>
      <c r="N5" s="34"/>
    </row>
    <row r="6" spans="3:14" ht="3" customHeight="1">
      <c r="C6" s="10"/>
      <c r="N6" s="14"/>
    </row>
    <row r="7" spans="1:13" ht="15" customHeight="1">
      <c r="A7" s="9">
        <v>1</v>
      </c>
      <c r="C7" s="15" t="s">
        <v>25</v>
      </c>
      <c r="D7" s="11">
        <v>2167343000</v>
      </c>
      <c r="E7" s="11">
        <v>28098000</v>
      </c>
      <c r="F7" s="11">
        <v>2195441000</v>
      </c>
      <c r="G7" s="12">
        <v>6.98244647519142</v>
      </c>
      <c r="H7" s="11">
        <v>1927346207</v>
      </c>
      <c r="I7" s="11">
        <v>112916396</v>
      </c>
      <c r="J7" s="11">
        <v>29315297</v>
      </c>
      <c r="K7" s="11">
        <v>2069577900</v>
      </c>
      <c r="L7" s="13">
        <f>K7/K38*100</f>
        <v>7.354881087261432</v>
      </c>
      <c r="M7" s="11">
        <f>K7-F7</f>
        <v>-125863100</v>
      </c>
    </row>
    <row r="8" spans="2:13" ht="15" customHeight="1">
      <c r="B8" s="9">
        <v>31</v>
      </c>
      <c r="C8" s="15" t="s">
        <v>26</v>
      </c>
      <c r="D8" s="11">
        <v>225071000</v>
      </c>
      <c r="E8" s="11" t="s">
        <v>57</v>
      </c>
      <c r="F8" s="11">
        <v>225071000</v>
      </c>
      <c r="G8" s="12">
        <v>0.715822566226014</v>
      </c>
      <c r="H8" s="11">
        <v>196758867</v>
      </c>
      <c r="J8" s="11">
        <v>1116290</v>
      </c>
      <c r="K8" s="11">
        <v>197875157</v>
      </c>
      <c r="L8" s="13">
        <f>K8/K38*100</f>
        <v>0.7032101810993374</v>
      </c>
      <c r="M8" s="11">
        <f aca="true" t="shared" si="0" ref="M8:M32">K8-F8</f>
        <v>-27195843</v>
      </c>
    </row>
    <row r="9" spans="2:13" ht="15" customHeight="1">
      <c r="B9" s="9">
        <v>32</v>
      </c>
      <c r="C9" s="15" t="s">
        <v>27</v>
      </c>
      <c r="D9" s="11">
        <v>300967000</v>
      </c>
      <c r="E9" s="11">
        <v>2845000</v>
      </c>
      <c r="F9" s="11">
        <v>303812000</v>
      </c>
      <c r="G9" s="12">
        <v>0.966252806848763</v>
      </c>
      <c r="H9" s="11">
        <v>275009229</v>
      </c>
      <c r="I9" s="11">
        <v>300000</v>
      </c>
      <c r="J9" s="11">
        <v>8582549</v>
      </c>
      <c r="K9" s="11">
        <v>283891778</v>
      </c>
      <c r="L9" s="13">
        <f>K9/K38*100</f>
        <v>1.0088966783232567</v>
      </c>
      <c r="M9" s="11">
        <f t="shared" si="0"/>
        <v>-19920222</v>
      </c>
    </row>
    <row r="10" spans="2:13" ht="15" customHeight="1">
      <c r="B10" s="9">
        <v>33</v>
      </c>
      <c r="C10" s="15" t="s">
        <v>28</v>
      </c>
      <c r="D10" s="11">
        <v>1340044000</v>
      </c>
      <c r="E10" s="11">
        <v>24960000</v>
      </c>
      <c r="F10" s="11">
        <v>1365004000</v>
      </c>
      <c r="G10" s="12">
        <v>4.34129970626502</v>
      </c>
      <c r="H10" s="11">
        <v>1190143735</v>
      </c>
      <c r="I10" s="11">
        <v>99692850</v>
      </c>
      <c r="J10" s="11">
        <v>16640752</v>
      </c>
      <c r="K10" s="11">
        <v>1306477337</v>
      </c>
      <c r="L10" s="13">
        <f>K10/K38*100</f>
        <v>4.642968721707446</v>
      </c>
      <c r="M10" s="11">
        <f t="shared" si="0"/>
        <v>-58526663</v>
      </c>
    </row>
    <row r="11" spans="2:13" ht="15" customHeight="1">
      <c r="B11" s="9">
        <v>34</v>
      </c>
      <c r="C11" s="15" t="s">
        <v>29</v>
      </c>
      <c r="D11" s="11">
        <v>301261000</v>
      </c>
      <c r="E11" s="11">
        <v>293000</v>
      </c>
      <c r="F11" s="11">
        <v>301554000</v>
      </c>
      <c r="G11" s="12">
        <v>0.959071395851618</v>
      </c>
      <c r="H11" s="11">
        <v>265434376</v>
      </c>
      <c r="I11" s="11">
        <v>12923546</v>
      </c>
      <c r="J11" s="11">
        <v>2975706</v>
      </c>
      <c r="K11" s="11">
        <v>281333628</v>
      </c>
      <c r="L11" s="13">
        <f>K11/K38*100</f>
        <v>0.999805506131392</v>
      </c>
      <c r="M11" s="11">
        <f t="shared" si="0"/>
        <v>-20220372</v>
      </c>
    </row>
    <row r="12" spans="1:13" ht="15" customHeight="1">
      <c r="A12" s="9">
        <v>2</v>
      </c>
      <c r="C12" s="15" t="s">
        <v>30</v>
      </c>
      <c r="D12" s="11">
        <v>7855705000</v>
      </c>
      <c r="E12" s="11">
        <v>827227000</v>
      </c>
      <c r="F12" s="11">
        <v>8682932000</v>
      </c>
      <c r="G12" s="12">
        <v>27.6154576405044</v>
      </c>
      <c r="H12" s="11">
        <f>H13+H14</f>
        <v>7620216973</v>
      </c>
      <c r="I12" s="11">
        <f>I13+I14</f>
        <v>96893791</v>
      </c>
      <c r="J12" s="11">
        <f>J13+J14</f>
        <v>485943202</v>
      </c>
      <c r="K12" s="11">
        <f>K13+K14</f>
        <v>8203053966</v>
      </c>
      <c r="L12" s="13">
        <f>K12/K38*100</f>
        <v>29.15207321856224</v>
      </c>
      <c r="M12" s="11">
        <f t="shared" si="0"/>
        <v>-479878034</v>
      </c>
    </row>
    <row r="13" spans="2:13" ht="15" customHeight="1">
      <c r="B13" s="9">
        <v>51</v>
      </c>
      <c r="C13" s="15" t="s">
        <v>31</v>
      </c>
      <c r="D13" s="11">
        <v>7222605000</v>
      </c>
      <c r="E13" s="11">
        <v>635537000</v>
      </c>
      <c r="F13" s="11">
        <v>7858142000</v>
      </c>
      <c r="G13" s="12">
        <v>24.9922707599309</v>
      </c>
      <c r="H13" s="31">
        <f>7098506143-3509</f>
        <v>7098502634</v>
      </c>
      <c r="I13" s="11">
        <v>96141666</v>
      </c>
      <c r="J13" s="11">
        <v>280166637</v>
      </c>
      <c r="K13" s="11">
        <f>J13+I13+H13</f>
        <v>7474810937</v>
      </c>
      <c r="L13" s="13">
        <f>K13/K38*100+0.01</f>
        <v>26.574037812442917</v>
      </c>
      <c r="M13" s="11">
        <f t="shared" si="0"/>
        <v>-383331063</v>
      </c>
    </row>
    <row r="14" spans="2:13" ht="15" customHeight="1">
      <c r="B14" s="9">
        <v>53</v>
      </c>
      <c r="C14" s="15" t="s">
        <v>32</v>
      </c>
      <c r="D14" s="11">
        <v>633100000</v>
      </c>
      <c r="E14" s="11">
        <v>191690000</v>
      </c>
      <c r="F14" s="11">
        <v>824790000</v>
      </c>
      <c r="G14" s="12">
        <v>2.62318688057348</v>
      </c>
      <c r="H14" s="11">
        <v>521714339</v>
      </c>
      <c r="I14" s="11">
        <v>752125</v>
      </c>
      <c r="J14" s="11">
        <v>205776565</v>
      </c>
      <c r="K14" s="11">
        <v>728243029</v>
      </c>
      <c r="L14" s="13">
        <f>K14/K38*100</f>
        <v>2.5880354061193245</v>
      </c>
      <c r="M14" s="11">
        <f t="shared" si="0"/>
        <v>-96546971</v>
      </c>
    </row>
    <row r="15" spans="1:13" ht="15" customHeight="1">
      <c r="A15" s="9">
        <v>3</v>
      </c>
      <c r="C15" s="15" t="s">
        <v>33</v>
      </c>
      <c r="D15" s="11">
        <v>6136782000</v>
      </c>
      <c r="E15" s="11">
        <v>2966591000</v>
      </c>
      <c r="F15" s="11">
        <v>9103373000</v>
      </c>
      <c r="G15" s="12">
        <v>28.9526408207748</v>
      </c>
      <c r="H15" s="11">
        <v>3616258105</v>
      </c>
      <c r="I15" s="11">
        <v>665388391</v>
      </c>
      <c r="J15" s="31">
        <v>3963401161</v>
      </c>
      <c r="K15" s="11">
        <f>J15+I15+H15</f>
        <v>8245047657</v>
      </c>
      <c r="L15" s="13">
        <f>K15/K38*100+0.01</f>
        <v>29.311310704969593</v>
      </c>
      <c r="M15" s="11">
        <f t="shared" si="0"/>
        <v>-858325343</v>
      </c>
    </row>
    <row r="16" spans="2:13" ht="15" customHeight="1">
      <c r="B16" s="9">
        <v>58</v>
      </c>
      <c r="C16" s="15" t="s">
        <v>34</v>
      </c>
      <c r="D16" s="11">
        <v>2802188000</v>
      </c>
      <c r="E16" s="11">
        <v>1479189000</v>
      </c>
      <c r="F16" s="11">
        <v>4281377000</v>
      </c>
      <c r="G16" s="12">
        <v>13.6166199604615</v>
      </c>
      <c r="H16" s="11">
        <v>1762974383</v>
      </c>
      <c r="I16" s="11">
        <v>184930703</v>
      </c>
      <c r="J16" s="31">
        <v>1964389336</v>
      </c>
      <c r="K16" s="11">
        <f>J16+I16+H16</f>
        <v>3912294422</v>
      </c>
      <c r="L16" s="13">
        <f>K16/K38*100+0.01</f>
        <v>13.91354054909757</v>
      </c>
      <c r="M16" s="11">
        <f t="shared" si="0"/>
        <v>-369082578</v>
      </c>
    </row>
    <row r="17" spans="2:13" ht="15" customHeight="1">
      <c r="B17" s="9">
        <v>59</v>
      </c>
      <c r="C17" s="15" t="s">
        <v>35</v>
      </c>
      <c r="D17" s="11">
        <v>78625000</v>
      </c>
      <c r="E17" s="11">
        <v>13423000</v>
      </c>
      <c r="F17" s="11">
        <v>92048000</v>
      </c>
      <c r="G17" s="12">
        <v>0.292752222969517</v>
      </c>
      <c r="H17" s="11">
        <v>57801984</v>
      </c>
      <c r="J17" s="11">
        <v>20586258</v>
      </c>
      <c r="K17" s="11">
        <v>78388242</v>
      </c>
      <c r="L17" s="13">
        <f>K17/K38*100</f>
        <v>0.27857670810529633</v>
      </c>
      <c r="M17" s="11">
        <f t="shared" si="0"/>
        <v>-13659758</v>
      </c>
    </row>
    <row r="18" spans="2:13" ht="15" customHeight="1">
      <c r="B18" s="9">
        <v>60</v>
      </c>
      <c r="C18" s="15" t="s">
        <v>36</v>
      </c>
      <c r="D18" s="11">
        <v>1674149000</v>
      </c>
      <c r="E18" s="11">
        <v>859271000</v>
      </c>
      <c r="F18" s="11">
        <v>2533420000</v>
      </c>
      <c r="G18" s="12">
        <v>8.05736503471487</v>
      </c>
      <c r="H18" s="11">
        <v>1060461771</v>
      </c>
      <c r="I18" s="11">
        <v>475434906</v>
      </c>
      <c r="J18" s="11">
        <v>632347755</v>
      </c>
      <c r="K18" s="11">
        <v>2168244432</v>
      </c>
      <c r="L18" s="13">
        <f>K18/K38*100</f>
        <v>7.705522930775742</v>
      </c>
      <c r="M18" s="11">
        <f t="shared" si="0"/>
        <v>-365175568</v>
      </c>
    </row>
    <row r="19" spans="2:13" ht="15" customHeight="1">
      <c r="B19" s="9">
        <v>61</v>
      </c>
      <c r="C19" s="15" t="s">
        <v>37</v>
      </c>
      <c r="D19" s="11">
        <v>1581820000</v>
      </c>
      <c r="E19" s="11">
        <v>614708000</v>
      </c>
      <c r="F19" s="11">
        <v>2196528000</v>
      </c>
      <c r="G19" s="12">
        <v>6.98590360262893</v>
      </c>
      <c r="H19" s="11">
        <v>735019967</v>
      </c>
      <c r="I19" s="11">
        <v>5022782</v>
      </c>
      <c r="J19" s="11">
        <v>1346077812</v>
      </c>
      <c r="K19" s="11">
        <v>2086120561</v>
      </c>
      <c r="L19" s="13">
        <f>K19/K38*100</f>
        <v>7.4136705169909805</v>
      </c>
      <c r="M19" s="11">
        <f t="shared" si="0"/>
        <v>-110407439</v>
      </c>
    </row>
    <row r="20" spans="1:13" ht="15" customHeight="1">
      <c r="A20" s="9">
        <v>4</v>
      </c>
      <c r="C20" s="15" t="s">
        <v>38</v>
      </c>
      <c r="D20" s="11">
        <v>2976395000</v>
      </c>
      <c r="E20" s="11">
        <v>254428000</v>
      </c>
      <c r="F20" s="11">
        <v>3230823000</v>
      </c>
      <c r="G20" s="12">
        <v>10.2754064756544</v>
      </c>
      <c r="H20" s="11">
        <v>2866337579</v>
      </c>
      <c r="I20" s="31">
        <f>22630000-180000</f>
        <v>22450000</v>
      </c>
      <c r="J20" s="11">
        <v>41539771</v>
      </c>
      <c r="K20" s="11">
        <f>J20+I20+H20</f>
        <v>2930327350</v>
      </c>
      <c r="L20" s="13">
        <f>K20/K38*100</f>
        <v>10.413818782081076</v>
      </c>
      <c r="M20" s="11">
        <f t="shared" si="0"/>
        <v>-300495650</v>
      </c>
    </row>
    <row r="21" spans="2:13" ht="15" customHeight="1">
      <c r="B21" s="9">
        <v>67</v>
      </c>
      <c r="C21" s="15" t="s">
        <v>39</v>
      </c>
      <c r="D21" s="11">
        <v>444746000</v>
      </c>
      <c r="E21" s="11">
        <v>17063000</v>
      </c>
      <c r="F21" s="11">
        <v>461809000</v>
      </c>
      <c r="G21" s="12">
        <v>1.46875120955729</v>
      </c>
      <c r="H21" s="11">
        <v>411230882</v>
      </c>
      <c r="J21" s="11">
        <v>864000</v>
      </c>
      <c r="K21" s="11">
        <f aca="true" t="shared" si="1" ref="K21:K26">J21+I21+H21</f>
        <v>412094882</v>
      </c>
      <c r="L21" s="13">
        <f>K21/K38*100</f>
        <v>1.4645058075750768</v>
      </c>
      <c r="M21" s="11">
        <f t="shared" si="0"/>
        <v>-49714118</v>
      </c>
    </row>
    <row r="22" spans="2:13" ht="15" customHeight="1">
      <c r="B22" s="9">
        <v>68</v>
      </c>
      <c r="C22" s="15" t="s">
        <v>40</v>
      </c>
      <c r="D22" s="11">
        <v>2149578000</v>
      </c>
      <c r="E22" s="11">
        <v>233230000</v>
      </c>
      <c r="F22" s="11">
        <v>2382808000</v>
      </c>
      <c r="G22" s="12">
        <v>7.57835410774323</v>
      </c>
      <c r="H22" s="11">
        <v>2100614801</v>
      </c>
      <c r="I22" s="11">
        <v>22330000</v>
      </c>
      <c r="J22" s="11">
        <v>39764126</v>
      </c>
      <c r="K22" s="11">
        <f t="shared" si="1"/>
        <v>2162708927</v>
      </c>
      <c r="L22" s="13">
        <f>K22/K38*100</f>
        <v>7.685850812595054</v>
      </c>
      <c r="M22" s="11">
        <f t="shared" si="0"/>
        <v>-220099073</v>
      </c>
    </row>
    <row r="23" spans="2:13" ht="15" customHeight="1">
      <c r="B23" s="9">
        <v>70</v>
      </c>
      <c r="C23" s="15" t="s">
        <v>41</v>
      </c>
      <c r="D23" s="11">
        <v>382071000</v>
      </c>
      <c r="E23" s="11">
        <v>4135000</v>
      </c>
      <c r="F23" s="11">
        <v>386206000</v>
      </c>
      <c r="G23" s="12">
        <v>1.22830115835396</v>
      </c>
      <c r="H23" s="11">
        <v>354491896</v>
      </c>
      <c r="I23" s="31">
        <f>300000-180000</f>
        <v>120000</v>
      </c>
      <c r="J23" s="11">
        <v>911645</v>
      </c>
      <c r="K23" s="11">
        <f t="shared" si="1"/>
        <v>355523541</v>
      </c>
      <c r="L23" s="13">
        <f>K23/K38*100</f>
        <v>1.2634621619109454</v>
      </c>
      <c r="M23" s="11">
        <f t="shared" si="0"/>
        <v>-30682459</v>
      </c>
    </row>
    <row r="24" spans="1:13" ht="15" customHeight="1">
      <c r="A24" s="9">
        <v>5</v>
      </c>
      <c r="C24" s="15" t="s">
        <v>42</v>
      </c>
      <c r="D24" s="11">
        <v>333488000</v>
      </c>
      <c r="E24" s="11">
        <v>127541000</v>
      </c>
      <c r="F24" s="11">
        <v>461029000</v>
      </c>
      <c r="G24" s="12">
        <v>1.46627047413755</v>
      </c>
      <c r="H24" s="11">
        <v>239707104</v>
      </c>
      <c r="J24" s="31">
        <f>147575944-1674236</f>
        <v>145901708</v>
      </c>
      <c r="K24" s="11">
        <f t="shared" si="1"/>
        <v>385608812</v>
      </c>
      <c r="L24" s="13">
        <f>K24/K38*100</f>
        <v>1.3703794181703182</v>
      </c>
      <c r="M24" s="11">
        <f t="shared" si="0"/>
        <v>-75420188</v>
      </c>
    </row>
    <row r="25" spans="2:13" ht="15" customHeight="1">
      <c r="B25" s="9">
        <v>72</v>
      </c>
      <c r="C25" s="15" t="s">
        <v>43</v>
      </c>
      <c r="D25" s="11">
        <v>7064000</v>
      </c>
      <c r="F25" s="11">
        <v>7064000</v>
      </c>
      <c r="G25" s="12">
        <v>0.0224665576987731</v>
      </c>
      <c r="H25" s="11">
        <v>6116617</v>
      </c>
      <c r="J25" s="11">
        <v>364200</v>
      </c>
      <c r="K25" s="11">
        <f t="shared" si="1"/>
        <v>6480817</v>
      </c>
      <c r="L25" s="13">
        <f>K25/K38*100</f>
        <v>0.023031574884570603</v>
      </c>
      <c r="M25" s="11">
        <f t="shared" si="0"/>
        <v>-583183</v>
      </c>
    </row>
    <row r="26" spans="2:13" ht="15" customHeight="1">
      <c r="B26" s="9">
        <v>73</v>
      </c>
      <c r="C26" s="15" t="s">
        <v>44</v>
      </c>
      <c r="D26" s="11">
        <v>326424000</v>
      </c>
      <c r="E26" s="11">
        <v>127541000</v>
      </c>
      <c r="F26" s="11">
        <v>453965000</v>
      </c>
      <c r="G26" s="12">
        <v>1.44380391643878</v>
      </c>
      <c r="H26" s="11">
        <v>233590487</v>
      </c>
      <c r="J26" s="31">
        <f>147211744-1674236</f>
        <v>145537508</v>
      </c>
      <c r="K26" s="11">
        <f t="shared" si="1"/>
        <v>379127995</v>
      </c>
      <c r="L26" s="13">
        <f>K26/K38*100</f>
        <v>1.3473478432857475</v>
      </c>
      <c r="M26" s="11">
        <f t="shared" si="0"/>
        <v>-74837005</v>
      </c>
    </row>
    <row r="27" spans="1:13" ht="15" customHeight="1">
      <c r="A27" s="9">
        <v>6</v>
      </c>
      <c r="C27" s="15" t="s">
        <v>45</v>
      </c>
      <c r="D27" s="11">
        <v>3473301000</v>
      </c>
      <c r="F27" s="11">
        <v>3473301000</v>
      </c>
      <c r="G27" s="12">
        <v>11.046590787331</v>
      </c>
      <c r="H27" s="11">
        <v>2639690739</v>
      </c>
      <c r="K27" s="11">
        <v>2639690739</v>
      </c>
      <c r="L27" s="13">
        <f>K27/K38*100</f>
        <v>9.380952266880243</v>
      </c>
      <c r="M27" s="11">
        <f t="shared" si="0"/>
        <v>-833610261</v>
      </c>
    </row>
    <row r="28" spans="2:13" ht="15" customHeight="1">
      <c r="B28" s="9">
        <v>75</v>
      </c>
      <c r="C28" s="15" t="s">
        <v>46</v>
      </c>
      <c r="D28" s="11">
        <v>3473301000</v>
      </c>
      <c r="F28" s="11">
        <v>3473301000</v>
      </c>
      <c r="G28" s="12">
        <v>11.046590787331</v>
      </c>
      <c r="H28" s="11">
        <v>2639690739</v>
      </c>
      <c r="K28" s="11">
        <v>2639690739</v>
      </c>
      <c r="L28" s="13">
        <f>K28/K38*100</f>
        <v>9.380952266880243</v>
      </c>
      <c r="M28" s="11">
        <f t="shared" si="0"/>
        <v>-833610261</v>
      </c>
    </row>
    <row r="29" spans="1:13" ht="15" customHeight="1">
      <c r="A29" s="9">
        <v>7</v>
      </c>
      <c r="C29" s="15" t="s">
        <v>47</v>
      </c>
      <c r="D29" s="11">
        <v>2270896000</v>
      </c>
      <c r="E29" s="11">
        <v>8202000</v>
      </c>
      <c r="F29" s="11">
        <v>2279098000</v>
      </c>
      <c r="G29" s="12">
        <v>7.24851170981858</v>
      </c>
      <c r="H29" s="11">
        <v>2201985727</v>
      </c>
      <c r="J29" s="11">
        <v>8916013</v>
      </c>
      <c r="K29" s="11">
        <v>2210901740</v>
      </c>
      <c r="L29" s="13">
        <f>K29/K38*100</f>
        <v>7.857118784134384</v>
      </c>
      <c r="M29" s="11">
        <f t="shared" si="0"/>
        <v>-68196260</v>
      </c>
    </row>
    <row r="30" spans="2:13" ht="15" customHeight="1">
      <c r="B30" s="9">
        <v>77</v>
      </c>
      <c r="C30" s="15" t="s">
        <v>48</v>
      </c>
      <c r="D30" s="11">
        <v>2270896000</v>
      </c>
      <c r="E30" s="11">
        <v>8202000</v>
      </c>
      <c r="F30" s="11">
        <v>2279098000</v>
      </c>
      <c r="G30" s="12">
        <v>7.24851170981858</v>
      </c>
      <c r="H30" s="11">
        <v>2201985727</v>
      </c>
      <c r="J30" s="11">
        <v>8916013</v>
      </c>
      <c r="K30" s="11">
        <v>2210901740</v>
      </c>
      <c r="L30" s="13">
        <f>K30/K38*100</f>
        <v>7.857118784134384</v>
      </c>
      <c r="M30" s="11">
        <f t="shared" si="0"/>
        <v>-68196260</v>
      </c>
    </row>
    <row r="31" spans="1:13" ht="15" customHeight="1">
      <c r="A31" s="9">
        <v>8</v>
      </c>
      <c r="C31" s="15" t="s">
        <v>49</v>
      </c>
      <c r="D31" s="11">
        <v>794060000</v>
      </c>
      <c r="F31" s="11">
        <v>794060000</v>
      </c>
      <c r="G31" s="12">
        <v>2.52545226589578</v>
      </c>
      <c r="H31" s="11">
        <v>369539173</v>
      </c>
      <c r="K31" s="11">
        <v>369539173</v>
      </c>
      <c r="L31" s="13">
        <f>K31/K38*100</f>
        <v>1.313271017486189</v>
      </c>
      <c r="M31" s="11">
        <f t="shared" si="0"/>
        <v>-424520827</v>
      </c>
    </row>
    <row r="32" spans="2:13" ht="15" customHeight="1">
      <c r="B32" s="9">
        <v>79</v>
      </c>
      <c r="C32" s="15" t="s">
        <v>50</v>
      </c>
      <c r="D32" s="11">
        <v>794060000</v>
      </c>
      <c r="F32" s="11">
        <v>794060000</v>
      </c>
      <c r="G32" s="12">
        <v>2.52545226589578</v>
      </c>
      <c r="H32" s="11">
        <v>369539173</v>
      </c>
      <c r="K32" s="11">
        <v>369539173</v>
      </c>
      <c r="L32" s="13">
        <f>K32/K38*100</f>
        <v>1.313271017486189</v>
      </c>
      <c r="M32" s="11">
        <f t="shared" si="0"/>
        <v>-424520827</v>
      </c>
    </row>
    <row r="33" spans="1:12" ht="15" customHeight="1">
      <c r="A33" s="9">
        <v>9</v>
      </c>
      <c r="C33" s="15" t="s">
        <v>51</v>
      </c>
      <c r="D33" s="11">
        <v>71000000</v>
      </c>
      <c r="F33" s="11">
        <v>71000000</v>
      </c>
      <c r="G33" s="12">
        <v>0.225810531796842</v>
      </c>
      <c r="H33" s="11">
        <v>71000000</v>
      </c>
      <c r="K33" s="11">
        <v>71000000</v>
      </c>
      <c r="L33" s="13">
        <f>K33/K38*100</f>
        <v>0.2523203196147203</v>
      </c>
    </row>
    <row r="34" spans="2:12" ht="15" customHeight="1">
      <c r="B34" s="9">
        <v>84</v>
      </c>
      <c r="C34" s="15" t="s">
        <v>52</v>
      </c>
      <c r="D34" s="11">
        <v>71000000</v>
      </c>
      <c r="F34" s="11">
        <v>71000000</v>
      </c>
      <c r="G34" s="12">
        <v>0.225810531796842</v>
      </c>
      <c r="H34" s="11">
        <v>71000000</v>
      </c>
      <c r="K34" s="11">
        <v>71000000</v>
      </c>
      <c r="L34" s="13">
        <f>K34/K38*100</f>
        <v>0.2523203196147203</v>
      </c>
    </row>
    <row r="35" spans="1:13" ht="15" customHeight="1">
      <c r="A35" s="9">
        <v>10</v>
      </c>
      <c r="C35" s="15" t="s">
        <v>53</v>
      </c>
      <c r="D35" s="11">
        <v>537030000</v>
      </c>
      <c r="E35" s="11">
        <v>614202000</v>
      </c>
      <c r="F35" s="11">
        <v>1151232000</v>
      </c>
      <c r="G35" s="12">
        <v>3.66141281889496</v>
      </c>
      <c r="H35" s="11">
        <v>438673987</v>
      </c>
      <c r="J35" s="11">
        <f>575262510+151797</f>
        <v>575414307</v>
      </c>
      <c r="K35" s="11">
        <f>J35+I35+H35</f>
        <v>1014088294</v>
      </c>
      <c r="L35" s="13">
        <f>K35/K38*100</f>
        <v>3.603874400839809</v>
      </c>
      <c r="M35" s="11">
        <f>K35-F35</f>
        <v>-137143706</v>
      </c>
    </row>
    <row r="36" spans="2:13" ht="15" customHeight="1">
      <c r="B36" s="9">
        <v>89</v>
      </c>
      <c r="C36" s="15" t="s">
        <v>54</v>
      </c>
      <c r="D36" s="11">
        <v>477030000</v>
      </c>
      <c r="E36" s="11">
        <v>669659000</v>
      </c>
      <c r="F36" s="11">
        <v>1146689000</v>
      </c>
      <c r="G36" s="12">
        <v>3.64696412528998</v>
      </c>
      <c r="H36" s="11">
        <v>438673987</v>
      </c>
      <c r="J36" s="11">
        <f>575262510+151797</f>
        <v>575414307</v>
      </c>
      <c r="K36" s="11">
        <f>J36+I36+H36</f>
        <v>1014088294</v>
      </c>
      <c r="L36" s="13">
        <f>K36/K38*100</f>
        <v>3.603874400839809</v>
      </c>
      <c r="M36" s="11">
        <f>K36-F36</f>
        <v>-132600706</v>
      </c>
    </row>
    <row r="37" spans="2:13" ht="15" customHeight="1">
      <c r="B37" s="9">
        <v>90</v>
      </c>
      <c r="C37" s="15" t="s">
        <v>55</v>
      </c>
      <c r="D37" s="11">
        <v>60000000</v>
      </c>
      <c r="E37" s="11">
        <v>-55457000</v>
      </c>
      <c r="F37" s="11">
        <v>4543000</v>
      </c>
      <c r="G37" s="12">
        <v>0.0144486936049725</v>
      </c>
      <c r="H37" s="11" t="s">
        <v>57</v>
      </c>
      <c r="K37" s="11" t="s">
        <v>57</v>
      </c>
      <c r="L37" s="13" t="s">
        <v>57</v>
      </c>
      <c r="M37" s="11">
        <v>-4543000</v>
      </c>
    </row>
    <row r="38" spans="3:13" ht="15" customHeight="1">
      <c r="C38" s="15" t="s">
        <v>56</v>
      </c>
      <c r="D38" s="11">
        <v>26616000000</v>
      </c>
      <c r="E38" s="11">
        <v>4826289000</v>
      </c>
      <c r="F38" s="11">
        <v>31442289000</v>
      </c>
      <c r="G38" s="12" t="s">
        <v>57</v>
      </c>
      <c r="H38" s="11">
        <f>H7+H12+H15+H20+H24+H27+H29+H31+H33+H35</f>
        <v>21990755594</v>
      </c>
      <c r="I38" s="11">
        <f>I7+I12+I15+I20+I24+I27+I29+I31+I33+I35</f>
        <v>897648578</v>
      </c>
      <c r="J38" s="11">
        <f>J7+J12+J15+J20+J24+J27+J29+J31+J33+J35</f>
        <v>5250431459</v>
      </c>
      <c r="K38" s="11">
        <f>K7+K12+K15+K20+K24+K27+K29+K31+K33+K35</f>
        <v>28138835631</v>
      </c>
      <c r="L38" s="11">
        <f>L7+L12+L15+L20+L24+L27+L29+L31+L33+L35</f>
        <v>100.01</v>
      </c>
      <c r="M38" s="11">
        <f>M7+M12+M15+M20+M24+M27+M29+M31+M33+M35</f>
        <v>-3303453369</v>
      </c>
    </row>
    <row r="39" ht="15" customHeight="1"/>
    <row r="40" ht="15" customHeight="1">
      <c r="L40" s="11"/>
    </row>
    <row r="41" ht="15" customHeight="1"/>
    <row r="42" ht="15" customHeight="1"/>
    <row r="43" ht="15" customHeight="1">
      <c r="L43" s="11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spans="1:14" s="1" customFormat="1" ht="15" customHeight="1">
      <c r="A52" s="9" t="s">
        <v>58</v>
      </c>
      <c r="B52" s="9"/>
      <c r="C52" s="15"/>
      <c r="D52" s="11"/>
      <c r="E52" s="11"/>
      <c r="F52" s="11"/>
      <c r="G52" s="12"/>
      <c r="H52" s="11"/>
      <c r="I52" s="11"/>
      <c r="J52" s="11"/>
      <c r="K52" s="11"/>
      <c r="L52" s="13"/>
      <c r="M52" s="11"/>
      <c r="N52" s="16"/>
    </row>
    <row r="53" spans="1:14" s="30" customFormat="1" ht="9.75" customHeight="1">
      <c r="A53" s="24"/>
      <c r="B53" s="24"/>
      <c r="C53" s="25"/>
      <c r="D53" s="26"/>
      <c r="E53" s="26"/>
      <c r="F53" s="26"/>
      <c r="G53" s="27"/>
      <c r="H53" s="26"/>
      <c r="I53" s="26"/>
      <c r="J53" s="26"/>
      <c r="K53" s="26"/>
      <c r="L53" s="28"/>
      <c r="M53" s="26"/>
      <c r="N53" s="29"/>
    </row>
  </sheetData>
  <mergeCells count="13">
    <mergeCell ref="F1:G1"/>
    <mergeCell ref="H1:I1"/>
    <mergeCell ref="F2:G2"/>
    <mergeCell ref="H2:I2"/>
    <mergeCell ref="M3:N3"/>
    <mergeCell ref="F3:G3"/>
    <mergeCell ref="H3:I3"/>
    <mergeCell ref="B2:C3"/>
    <mergeCell ref="M4:M5"/>
    <mergeCell ref="N4:N5"/>
    <mergeCell ref="A4:C4"/>
    <mergeCell ref="D4:G4"/>
    <mergeCell ref="H4:L4"/>
  </mergeCells>
  <printOptions horizontalCentered="1"/>
  <pageMargins left="0.3937007874015748" right="0.3937007874015748" top="0.5118110236220472" bottom="0.5905511811023623" header="0.5118110236220472" footer="0.31496062992125984"/>
  <pageSetup horizontalDpi="600" verticalDpi="600" orientation="portrait" paperSize="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歲出政事別決算總表</dc:title>
  <dc:subject/>
  <dc:creator>albert</dc:creator>
  <cp:keywords/>
  <dc:description/>
  <cp:lastModifiedBy>user</cp:lastModifiedBy>
  <cp:lastPrinted>2010-04-01T00:58:38Z</cp:lastPrinted>
  <dcterms:created xsi:type="dcterms:W3CDTF">2000-08-15T02:46:48Z</dcterms:created>
  <dcterms:modified xsi:type="dcterms:W3CDTF">2010-09-15T08:55:10Z</dcterms:modified>
  <cp:category/>
  <cp:version/>
  <cp:contentType/>
  <cp:contentStatus/>
</cp:coreProperties>
</file>