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925" activeTab="0"/>
  </bookViews>
  <sheets>
    <sheet name="審修後" sheetId="1" r:id="rId1"/>
  </sheets>
  <definedNames>
    <definedName name="_xlnm.Print_Titles" localSheetId="0">'審修後'!$1:$6</definedName>
  </definedNames>
  <calcPr fullCalcOnLoad="1"/>
</workbook>
</file>

<file path=xl/sharedStrings.xml><?xml version="1.0" encoding="utf-8"?>
<sst xmlns="http://schemas.openxmlformats.org/spreadsheetml/2006/main" count="65" uniqueCount="60">
  <si>
    <t>總決算</t>
  </si>
  <si>
    <t>本年度預算數</t>
  </si>
  <si>
    <t>預算增減數</t>
  </si>
  <si>
    <t>比較增減數</t>
  </si>
  <si>
    <t>中華民國</t>
  </si>
  <si>
    <t>單位：新臺幣元</t>
  </si>
  <si>
    <t>說明</t>
  </si>
  <si>
    <t>款</t>
  </si>
  <si>
    <t>項</t>
  </si>
  <si>
    <t>百分比</t>
  </si>
  <si>
    <t>實現數</t>
  </si>
  <si>
    <t>保留數</t>
  </si>
  <si>
    <t>決算總表</t>
  </si>
  <si>
    <t>歲出政事別</t>
  </si>
  <si>
    <t>應付數</t>
  </si>
  <si>
    <t>經常</t>
  </si>
  <si>
    <r>
      <t xml:space="preserve">
</t>
    </r>
    <r>
      <rPr>
        <sz val="10"/>
        <rFont val="標楷體"/>
        <family val="4"/>
      </rPr>
      <t>門併計</t>
    </r>
  </si>
  <si>
    <t>資本</t>
  </si>
  <si>
    <t>預算數</t>
  </si>
  <si>
    <t>決算數</t>
  </si>
  <si>
    <t>名稱</t>
  </si>
  <si>
    <t>合計</t>
  </si>
  <si>
    <t>科目</t>
  </si>
  <si>
    <t>雲林縣</t>
  </si>
  <si>
    <t>96年度</t>
  </si>
  <si>
    <t>一般政務支出</t>
  </si>
  <si>
    <t xml:space="preserve">  政權行使支出</t>
  </si>
  <si>
    <t xml:space="preserve">  行政支出</t>
  </si>
  <si>
    <t xml:space="preserve">  民政支出</t>
  </si>
  <si>
    <t xml:space="preserve">  財務支出</t>
  </si>
  <si>
    <t>教育科學文化支出</t>
  </si>
  <si>
    <t xml:space="preserve">  教育支出</t>
  </si>
  <si>
    <t xml:space="preserve">  文化支出</t>
  </si>
  <si>
    <t>經濟發展支出</t>
  </si>
  <si>
    <t xml:space="preserve">  農業支出</t>
  </si>
  <si>
    <t xml:space="preserve">  工業支出</t>
  </si>
  <si>
    <t xml:space="preserve">  交通支出</t>
  </si>
  <si>
    <t xml:space="preserve">  其他經濟服務支出</t>
  </si>
  <si>
    <t>社會福利支出</t>
  </si>
  <si>
    <t xml:space="preserve">  社會保險支出</t>
  </si>
  <si>
    <t xml:space="preserve">  社會救助支出</t>
  </si>
  <si>
    <t xml:space="preserve">  福利服務支出</t>
  </si>
  <si>
    <t xml:space="preserve">  醫療保健支出</t>
  </si>
  <si>
    <t>社區發展及環境保護支出</t>
  </si>
  <si>
    <t xml:space="preserve">  社區發展支出</t>
  </si>
  <si>
    <t xml:space="preserve">  環境保護支出</t>
  </si>
  <si>
    <t>退休撫卹支出</t>
  </si>
  <si>
    <t xml:space="preserve">  退休撫卹給付支出</t>
  </si>
  <si>
    <t>警政支出</t>
  </si>
  <si>
    <t xml:space="preserve">  警政支出</t>
  </si>
  <si>
    <t>債務支出</t>
  </si>
  <si>
    <t xml:space="preserve">  債務付息支出</t>
  </si>
  <si>
    <t>協助及補助支出</t>
  </si>
  <si>
    <t xml:space="preserve">  專案補助支出</t>
  </si>
  <si>
    <t>其他支出</t>
  </si>
  <si>
    <t xml:space="preserve">  其他支出</t>
  </si>
  <si>
    <t xml:space="preserve">  第二預備金</t>
  </si>
  <si>
    <t>總  計</t>
  </si>
  <si>
    <t>-</t>
  </si>
  <si>
    <t>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</si>
</sst>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0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6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78" fontId="0" fillId="0" borderId="0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right" vertical="top" wrapText="1"/>
    </xf>
    <xf numFmtId="179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76" fontId="0" fillId="0" borderId="0" xfId="0" applyNumberFormat="1" applyFont="1" applyAlignment="1">
      <alignment horizontal="right" vertical="center" wrapText="1"/>
    </xf>
    <xf numFmtId="17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8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76" fontId="0" fillId="0" borderId="1" xfId="0" applyNumberFormat="1" applyFont="1" applyBorder="1" applyAlignment="1">
      <alignment horizontal="right" vertical="top" wrapText="1"/>
    </xf>
    <xf numFmtId="179" fontId="0" fillId="0" borderId="2" xfId="0" applyNumberFormat="1" applyFont="1" applyBorder="1" applyAlignment="1">
      <alignment horizontal="right" vertical="top" wrapText="1"/>
    </xf>
    <xf numFmtId="179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78" fontId="0" fillId="0" borderId="0" xfId="0" applyNumberFormat="1" applyBorder="1" applyAlignment="1">
      <alignment wrapText="1"/>
    </xf>
    <xf numFmtId="178" fontId="0" fillId="0" borderId="3" xfId="0" applyNumberFormat="1" applyBorder="1" applyAlignment="1">
      <alignment vertical="top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178" fontId="0" fillId="0" borderId="4" xfId="0" applyNumberFormat="1" applyFont="1" applyBorder="1" applyAlignment="1">
      <alignment horizontal="distributed" vertical="center" wrapText="1"/>
    </xf>
    <xf numFmtId="176" fontId="0" fillId="0" borderId="4" xfId="0" applyNumberFormat="1" applyFont="1" applyBorder="1" applyAlignment="1">
      <alignment horizontal="distributed" vertical="center" wrapText="1"/>
    </xf>
    <xf numFmtId="179" fontId="0" fillId="0" borderId="4" xfId="0" applyNumberFormat="1" applyFont="1" applyBorder="1" applyAlignment="1">
      <alignment horizontal="distributed" vertical="center" wrapText="1"/>
    </xf>
    <xf numFmtId="178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76" fontId="0" fillId="0" borderId="5" xfId="0" applyNumberFormat="1" applyFont="1" applyBorder="1" applyAlignment="1">
      <alignment horizontal="right" vertical="top" wrapText="1"/>
    </xf>
    <xf numFmtId="179" fontId="0" fillId="0" borderId="6" xfId="0" applyNumberFormat="1" applyFont="1" applyBorder="1" applyAlignment="1">
      <alignment horizontal="right" vertical="top" wrapText="1"/>
    </xf>
    <xf numFmtId="179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76" fontId="0" fillId="2" borderId="1" xfId="0" applyNumberFormat="1" applyFont="1" applyFill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76" fontId="0" fillId="0" borderId="7" xfId="0" applyNumberFormat="1" applyFont="1" applyBorder="1" applyAlignment="1">
      <alignment horizontal="distributed" vertical="center" wrapText="1"/>
    </xf>
    <xf numFmtId="176" fontId="0" fillId="0" borderId="6" xfId="0" applyNumberFormat="1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176" fontId="0" fillId="0" borderId="3" xfId="0" applyNumberFormat="1" applyFont="1" applyBorder="1" applyAlignment="1">
      <alignment horizontal="right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left" vertical="top" wrapText="1"/>
    </xf>
    <xf numFmtId="179" fontId="1" fillId="0" borderId="2" xfId="0" applyNumberFormat="1" applyFont="1" applyBorder="1" applyAlignment="1">
      <alignment horizontal="right" vertical="top" wrapText="1"/>
    </xf>
    <xf numFmtId="179" fontId="1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" sqref="B5"/>
    </sheetView>
  </sheetViews>
  <sheetFormatPr defaultColWidth="9.140625" defaultRowHeight="14.25"/>
  <cols>
    <col min="1" max="2" width="4.7109375" style="9" customWidth="1"/>
    <col min="3" max="3" width="34.7109375" style="15" customWidth="1"/>
    <col min="4" max="6" width="16.7109375" style="11" customWidth="1"/>
    <col min="7" max="7" width="7.00390625" style="12" customWidth="1"/>
    <col min="8" max="11" width="16.7109375" style="11" customWidth="1"/>
    <col min="12" max="12" width="7.00390625" style="13" customWidth="1"/>
    <col min="13" max="13" width="16.7109375" style="11" customWidth="1"/>
    <col min="14" max="14" width="10.7109375" style="16" customWidth="1"/>
    <col min="15" max="16384" width="9.140625" style="5" customWidth="1"/>
  </cols>
  <sheetData>
    <row r="1" spans="1:14" ht="25.5">
      <c r="A1" s="1"/>
      <c r="B1" s="2"/>
      <c r="C1" s="1"/>
      <c r="D1" s="3"/>
      <c r="E1" s="3"/>
      <c r="F1" s="43" t="s">
        <v>23</v>
      </c>
      <c r="G1" s="43"/>
      <c r="H1" s="44" t="s">
        <v>0</v>
      </c>
      <c r="I1" s="44"/>
      <c r="J1" s="3"/>
      <c r="K1" s="3"/>
      <c r="L1" s="4"/>
      <c r="M1" s="3"/>
      <c r="N1" s="1"/>
    </row>
    <row r="2" spans="1:14" ht="30">
      <c r="A2" s="17" t="s">
        <v>15</v>
      </c>
      <c r="B2" s="40" t="s">
        <v>16</v>
      </c>
      <c r="C2" s="41"/>
      <c r="D2" s="3"/>
      <c r="E2" s="3"/>
      <c r="F2" s="45" t="s">
        <v>13</v>
      </c>
      <c r="G2" s="45"/>
      <c r="H2" s="46" t="s">
        <v>12</v>
      </c>
      <c r="I2" s="46"/>
      <c r="J2" s="3"/>
      <c r="K2" s="3"/>
      <c r="L2" s="4"/>
      <c r="M2" s="3"/>
      <c r="N2" s="1"/>
    </row>
    <row r="3" spans="1:14" s="8" customFormat="1" ht="16.5" customHeight="1">
      <c r="A3" s="18" t="s">
        <v>17</v>
      </c>
      <c r="B3" s="42"/>
      <c r="C3" s="42"/>
      <c r="D3" s="6"/>
      <c r="E3" s="6"/>
      <c r="F3" s="38" t="s">
        <v>4</v>
      </c>
      <c r="G3" s="38"/>
      <c r="H3" s="39" t="s">
        <v>24</v>
      </c>
      <c r="I3" s="39"/>
      <c r="J3" s="6"/>
      <c r="K3" s="6"/>
      <c r="L3" s="7"/>
      <c r="M3" s="37" t="s">
        <v>5</v>
      </c>
      <c r="N3" s="37"/>
    </row>
    <row r="4" spans="1:14" s="20" customFormat="1" ht="19.5" customHeight="1">
      <c r="A4" s="35" t="s">
        <v>22</v>
      </c>
      <c r="B4" s="35"/>
      <c r="C4" s="35"/>
      <c r="D4" s="36" t="s">
        <v>18</v>
      </c>
      <c r="E4" s="36"/>
      <c r="F4" s="36"/>
      <c r="G4" s="36"/>
      <c r="H4" s="36" t="s">
        <v>19</v>
      </c>
      <c r="I4" s="36"/>
      <c r="J4" s="36"/>
      <c r="K4" s="36"/>
      <c r="L4" s="36"/>
      <c r="M4" s="33" t="s">
        <v>3</v>
      </c>
      <c r="N4" s="35" t="s">
        <v>6</v>
      </c>
    </row>
    <row r="5" spans="1:14" s="20" customFormat="1" ht="19.5" customHeight="1">
      <c r="A5" s="21" t="s">
        <v>7</v>
      </c>
      <c r="B5" s="21" t="s">
        <v>8</v>
      </c>
      <c r="C5" s="19" t="s">
        <v>20</v>
      </c>
      <c r="D5" s="22" t="s">
        <v>1</v>
      </c>
      <c r="E5" s="22" t="s">
        <v>2</v>
      </c>
      <c r="F5" s="22" t="s">
        <v>21</v>
      </c>
      <c r="G5" s="23" t="s">
        <v>9</v>
      </c>
      <c r="H5" s="22" t="s">
        <v>10</v>
      </c>
      <c r="I5" s="22" t="s">
        <v>14</v>
      </c>
      <c r="J5" s="22" t="s">
        <v>11</v>
      </c>
      <c r="K5" s="22" t="s">
        <v>21</v>
      </c>
      <c r="L5" s="23" t="s">
        <v>9</v>
      </c>
      <c r="M5" s="34"/>
      <c r="N5" s="35"/>
    </row>
    <row r="6" spans="3:14" ht="3" customHeight="1">
      <c r="C6" s="10"/>
      <c r="N6" s="14"/>
    </row>
    <row r="7" spans="1:13" ht="15" customHeight="1">
      <c r="A7" s="9">
        <v>1</v>
      </c>
      <c r="C7" s="15" t="s">
        <v>25</v>
      </c>
      <c r="D7" s="11">
        <v>2093081000</v>
      </c>
      <c r="E7" s="11">
        <v>6293000</v>
      </c>
      <c r="F7" s="11">
        <v>2099374000</v>
      </c>
      <c r="G7" s="12">
        <v>8.64343135546689</v>
      </c>
      <c r="H7" s="11">
        <v>1855690232</v>
      </c>
      <c r="I7" s="11">
        <v>18696368</v>
      </c>
      <c r="J7" s="11">
        <v>110190214</v>
      </c>
      <c r="K7" s="11">
        <v>1984576814</v>
      </c>
      <c r="L7" s="13">
        <v>8.9332991147939</v>
      </c>
      <c r="M7" s="11">
        <f>+K7-F7</f>
        <v>-114797186</v>
      </c>
    </row>
    <row r="8" spans="2:13" ht="15" customHeight="1">
      <c r="B8" s="9">
        <v>31</v>
      </c>
      <c r="C8" s="15" t="s">
        <v>26</v>
      </c>
      <c r="D8" s="11">
        <v>227649000</v>
      </c>
      <c r="E8" s="11" t="s">
        <v>58</v>
      </c>
      <c r="F8" s="11">
        <v>227649000</v>
      </c>
      <c r="G8" s="12">
        <v>0.937264396263211</v>
      </c>
      <c r="H8" s="11">
        <v>201346761</v>
      </c>
      <c r="J8" s="11">
        <v>1390800</v>
      </c>
      <c r="K8" s="11">
        <v>202737561</v>
      </c>
      <c r="L8" s="13">
        <v>0.912595199863488</v>
      </c>
      <c r="M8" s="11">
        <f aca="true" t="shared" si="0" ref="M8:M31">+K8-F8</f>
        <v>-24911439</v>
      </c>
    </row>
    <row r="9" spans="2:13" ht="15" customHeight="1">
      <c r="B9" s="9">
        <v>32</v>
      </c>
      <c r="C9" s="15" t="s">
        <v>27</v>
      </c>
      <c r="D9" s="11">
        <v>261857000</v>
      </c>
      <c r="E9" s="11">
        <v>-1988000</v>
      </c>
      <c r="F9" s="11">
        <v>259869000</v>
      </c>
      <c r="G9" s="12">
        <v>1.06991887244189</v>
      </c>
      <c r="H9" s="11">
        <v>239464905</v>
      </c>
      <c r="J9" s="11">
        <v>4995866</v>
      </c>
      <c r="K9" s="11">
        <v>244460771</v>
      </c>
      <c r="L9" s="13">
        <v>1.10040648150801</v>
      </c>
      <c r="M9" s="11">
        <f t="shared" si="0"/>
        <v>-15408229</v>
      </c>
    </row>
    <row r="10" spans="2:13" ht="15" customHeight="1">
      <c r="B10" s="9">
        <v>33</v>
      </c>
      <c r="C10" s="15" t="s">
        <v>28</v>
      </c>
      <c r="D10" s="11">
        <v>1308539000</v>
      </c>
      <c r="E10" s="11">
        <v>4644000</v>
      </c>
      <c r="F10" s="11">
        <v>1313183000</v>
      </c>
      <c r="G10" s="12">
        <v>5.40656744232618</v>
      </c>
      <c r="H10" s="11">
        <v>1138165103</v>
      </c>
      <c r="I10" s="11">
        <v>17592539</v>
      </c>
      <c r="J10" s="11">
        <v>103699888</v>
      </c>
      <c r="K10" s="11">
        <v>1259457530</v>
      </c>
      <c r="L10" s="13">
        <v>5.669274556923</v>
      </c>
      <c r="M10" s="11">
        <f t="shared" si="0"/>
        <v>-53725470</v>
      </c>
    </row>
    <row r="11" spans="2:13" ht="15" customHeight="1">
      <c r="B11" s="9">
        <v>34</v>
      </c>
      <c r="C11" s="15" t="s">
        <v>29</v>
      </c>
      <c r="D11" s="11">
        <v>295036000</v>
      </c>
      <c r="E11" s="11">
        <v>3637000</v>
      </c>
      <c r="F11" s="11">
        <v>298673000</v>
      </c>
      <c r="G11" s="12">
        <v>1.2296806444356</v>
      </c>
      <c r="H11" s="11">
        <v>276713463</v>
      </c>
      <c r="I11" s="11">
        <v>1103829</v>
      </c>
      <c r="J11" s="11">
        <v>103660</v>
      </c>
      <c r="K11" s="11">
        <v>277920952</v>
      </c>
      <c r="L11" s="13">
        <v>1.25102287649939</v>
      </c>
      <c r="M11" s="11">
        <f t="shared" si="0"/>
        <v>-20752048</v>
      </c>
    </row>
    <row r="12" spans="1:13" ht="15" customHeight="1">
      <c r="A12" s="9">
        <v>2</v>
      </c>
      <c r="C12" s="15" t="s">
        <v>30</v>
      </c>
      <c r="D12" s="11">
        <v>7121272000</v>
      </c>
      <c r="E12" s="11">
        <v>201537000</v>
      </c>
      <c r="F12" s="11">
        <v>7322809000</v>
      </c>
      <c r="G12" s="12">
        <v>30.1490810692593</v>
      </c>
      <c r="H12" s="11">
        <f>6369152505-5323</f>
        <v>6369147182</v>
      </c>
      <c r="I12" s="11">
        <v>30427415</v>
      </c>
      <c r="J12" s="11">
        <v>381348191</v>
      </c>
      <c r="K12" s="11">
        <f>6780928111-5323</f>
        <v>6780922788</v>
      </c>
      <c r="L12" s="13">
        <v>30.5234136890795</v>
      </c>
      <c r="M12" s="11">
        <f t="shared" si="0"/>
        <v>-541886212</v>
      </c>
    </row>
    <row r="13" spans="2:13" ht="15" customHeight="1">
      <c r="B13" s="9">
        <v>51</v>
      </c>
      <c r="C13" s="15" t="s">
        <v>31</v>
      </c>
      <c r="D13" s="11">
        <v>6851663000</v>
      </c>
      <c r="F13" s="11">
        <v>6904874000</v>
      </c>
      <c r="G13" s="12">
        <v>28.4283812399068</v>
      </c>
      <c r="H13" s="31">
        <f>6211312450-5323</f>
        <v>6211307127</v>
      </c>
      <c r="I13" s="11">
        <v>27905433</v>
      </c>
      <c r="J13" s="11">
        <v>249234372</v>
      </c>
      <c r="K13" s="11">
        <f>6488452255-5323</f>
        <v>6488446932</v>
      </c>
      <c r="L13" s="13">
        <v>29.2068739174406</v>
      </c>
      <c r="M13" s="11">
        <f t="shared" si="0"/>
        <v>-416427068</v>
      </c>
    </row>
    <row r="14" spans="2:13" ht="15" customHeight="1">
      <c r="B14" s="9">
        <v>53</v>
      </c>
      <c r="C14" s="15" t="s">
        <v>32</v>
      </c>
      <c r="D14" s="11">
        <v>269609000</v>
      </c>
      <c r="E14" s="11">
        <v>148326000</v>
      </c>
      <c r="F14" s="11">
        <v>417935000</v>
      </c>
      <c r="G14" s="12">
        <v>1.72069982935249</v>
      </c>
      <c r="H14" s="11">
        <v>157840055</v>
      </c>
      <c r="I14" s="11">
        <v>2521982</v>
      </c>
      <c r="J14" s="11">
        <v>132113819</v>
      </c>
      <c r="K14" s="11">
        <v>292475856</v>
      </c>
      <c r="L14" s="13">
        <v>1.31653977163888</v>
      </c>
      <c r="M14" s="11">
        <f t="shared" si="0"/>
        <v>-125459144</v>
      </c>
    </row>
    <row r="15" spans="1:13" ht="15" customHeight="1">
      <c r="A15" s="9">
        <v>3</v>
      </c>
      <c r="C15" s="15" t="s">
        <v>33</v>
      </c>
      <c r="D15" s="11">
        <v>4628986000</v>
      </c>
      <c r="E15" s="11">
        <v>768992000</v>
      </c>
      <c r="F15" s="11">
        <v>5397978000</v>
      </c>
      <c r="G15" s="12">
        <v>22.2242689017395</v>
      </c>
      <c r="H15" s="11">
        <v>1512333455</v>
      </c>
      <c r="I15" s="11">
        <v>26452378</v>
      </c>
      <c r="J15" s="11">
        <v>3447257369</v>
      </c>
      <c r="K15" s="11">
        <v>4986043202</v>
      </c>
      <c r="L15" s="13">
        <v>22.4439865509538</v>
      </c>
      <c r="M15" s="11">
        <f t="shared" si="0"/>
        <v>-411934798</v>
      </c>
    </row>
    <row r="16" spans="2:13" ht="15" customHeight="1">
      <c r="B16" s="9">
        <v>58</v>
      </c>
      <c r="C16" s="15" t="s">
        <v>34</v>
      </c>
      <c r="D16" s="11">
        <v>1229410000</v>
      </c>
      <c r="E16" s="11">
        <v>621071000</v>
      </c>
      <c r="F16" s="11">
        <v>1850481000</v>
      </c>
      <c r="G16" s="12">
        <v>7.61870228844204</v>
      </c>
      <c r="H16" s="11">
        <v>857113649</v>
      </c>
      <c r="I16" s="11">
        <v>8706027</v>
      </c>
      <c r="J16" s="11">
        <v>759360135</v>
      </c>
      <c r="K16" s="11">
        <v>1625179811</v>
      </c>
      <c r="L16" s="13">
        <v>7.31552301960291</v>
      </c>
      <c r="M16" s="11">
        <f t="shared" si="0"/>
        <v>-225301189</v>
      </c>
    </row>
    <row r="17" spans="2:13" ht="15" customHeight="1">
      <c r="B17" s="9">
        <v>59</v>
      </c>
      <c r="C17" s="15" t="s">
        <v>35</v>
      </c>
      <c r="D17" s="11">
        <v>54053000</v>
      </c>
      <c r="E17" s="11">
        <v>8449000</v>
      </c>
      <c r="F17" s="11">
        <v>62502000</v>
      </c>
      <c r="G17" s="12">
        <v>0.257329921481066</v>
      </c>
      <c r="H17" s="11">
        <v>45223783</v>
      </c>
      <c r="J17" s="11">
        <v>6441000</v>
      </c>
      <c r="K17" s="11">
        <v>51664783</v>
      </c>
      <c r="L17" s="13">
        <v>0.232561902862137</v>
      </c>
      <c r="M17" s="11">
        <f t="shared" si="0"/>
        <v>-10837217</v>
      </c>
    </row>
    <row r="18" spans="2:13" ht="15" customHeight="1">
      <c r="B18" s="9">
        <v>60</v>
      </c>
      <c r="C18" s="15" t="s">
        <v>36</v>
      </c>
      <c r="D18" s="11">
        <v>2110038000</v>
      </c>
      <c r="E18" s="11">
        <v>36016000</v>
      </c>
      <c r="F18" s="11">
        <v>2146054000</v>
      </c>
      <c r="G18" s="12">
        <v>8.83561977719318</v>
      </c>
      <c r="H18" s="11">
        <v>413945070</v>
      </c>
      <c r="I18" s="11">
        <v>6221310</v>
      </c>
      <c r="J18" s="11">
        <v>1598215240</v>
      </c>
      <c r="K18" s="11">
        <v>2018381620</v>
      </c>
      <c r="L18" s="13">
        <v>9.08546679174408</v>
      </c>
      <c r="M18" s="11">
        <f t="shared" si="0"/>
        <v>-127672380</v>
      </c>
    </row>
    <row r="19" spans="2:13" ht="15" customHeight="1">
      <c r="B19" s="9">
        <v>61</v>
      </c>
      <c r="C19" s="15" t="s">
        <v>37</v>
      </c>
      <c r="D19" s="11">
        <v>1235485000</v>
      </c>
      <c r="E19" s="11">
        <v>103456000</v>
      </c>
      <c r="F19" s="11">
        <v>1338941000</v>
      </c>
      <c r="G19" s="12">
        <v>5.51261691462321</v>
      </c>
      <c r="H19" s="11">
        <v>196050953</v>
      </c>
      <c r="I19" s="11">
        <v>11525041</v>
      </c>
      <c r="J19" s="11">
        <v>1083240994</v>
      </c>
      <c r="K19" s="11">
        <v>1290816988</v>
      </c>
      <c r="L19" s="13">
        <v>5.81043483674466</v>
      </c>
      <c r="M19" s="11">
        <f t="shared" si="0"/>
        <v>-48124012</v>
      </c>
    </row>
    <row r="20" spans="1:13" ht="15" customHeight="1">
      <c r="A20" s="9">
        <v>4</v>
      </c>
      <c r="C20" s="15" t="s">
        <v>38</v>
      </c>
      <c r="D20" s="11">
        <v>2641861000</v>
      </c>
      <c r="E20" s="11">
        <v>30990000</v>
      </c>
      <c r="F20" s="11">
        <v>2672851000</v>
      </c>
      <c r="G20" s="12">
        <v>11.0045204627146</v>
      </c>
      <c r="H20" s="11">
        <v>2500568224</v>
      </c>
      <c r="I20" s="11">
        <v>17800000</v>
      </c>
      <c r="J20" s="11">
        <v>22805507</v>
      </c>
      <c r="K20" s="11">
        <v>2541173731</v>
      </c>
      <c r="L20" s="13">
        <v>11.4387434547946</v>
      </c>
      <c r="M20" s="11">
        <f t="shared" si="0"/>
        <v>-131677269</v>
      </c>
    </row>
    <row r="21" spans="2:13" ht="15" customHeight="1">
      <c r="B21" s="9">
        <v>66</v>
      </c>
      <c r="C21" s="15" t="s">
        <v>39</v>
      </c>
      <c r="D21" s="11">
        <v>83000000</v>
      </c>
      <c r="F21" s="11">
        <v>83000000</v>
      </c>
      <c r="G21" s="12">
        <v>0.341723200584437</v>
      </c>
      <c r="H21" s="11">
        <v>74118103</v>
      </c>
      <c r="K21" s="11">
        <v>74118103</v>
      </c>
      <c r="L21" s="13">
        <v>0.333632429467707</v>
      </c>
      <c r="M21" s="11">
        <f t="shared" si="0"/>
        <v>-8881897</v>
      </c>
    </row>
    <row r="22" spans="2:13" ht="15" customHeight="1">
      <c r="B22" s="9">
        <v>67</v>
      </c>
      <c r="C22" s="15" t="s">
        <v>40</v>
      </c>
      <c r="D22" s="11">
        <v>324544000</v>
      </c>
      <c r="F22" s="11">
        <v>324544000</v>
      </c>
      <c r="G22" s="12">
        <v>1.33619535434307</v>
      </c>
      <c r="H22" s="11">
        <v>323271148</v>
      </c>
      <c r="K22" s="11">
        <v>323271148</v>
      </c>
      <c r="L22" s="13">
        <v>1.4551605359362</v>
      </c>
      <c r="M22" s="11">
        <f t="shared" si="0"/>
        <v>-1272852</v>
      </c>
    </row>
    <row r="23" spans="2:13" ht="15" customHeight="1">
      <c r="B23" s="9">
        <v>68</v>
      </c>
      <c r="C23" s="15" t="s">
        <v>41</v>
      </c>
      <c r="D23" s="11">
        <v>1855909000</v>
      </c>
      <c r="E23" s="11">
        <v>30740000</v>
      </c>
      <c r="F23" s="11">
        <v>1886649000</v>
      </c>
      <c r="G23" s="12">
        <v>7.76761126095696</v>
      </c>
      <c r="H23" s="11">
        <v>1751276430</v>
      </c>
      <c r="I23" s="11">
        <v>17000000</v>
      </c>
      <c r="J23" s="11">
        <v>22339674</v>
      </c>
      <c r="K23" s="11">
        <v>1790616104</v>
      </c>
      <c r="L23" s="13">
        <v>8.06021170052776</v>
      </c>
      <c r="M23" s="11">
        <f t="shared" si="0"/>
        <v>-96032896</v>
      </c>
    </row>
    <row r="24" spans="2:13" ht="15" customHeight="1">
      <c r="B24" s="9">
        <v>70</v>
      </c>
      <c r="C24" s="15" t="s">
        <v>42</v>
      </c>
      <c r="D24" s="11">
        <v>378408000</v>
      </c>
      <c r="E24" s="11">
        <v>250000</v>
      </c>
      <c r="F24" s="11">
        <v>378658000</v>
      </c>
      <c r="G24" s="12">
        <v>1.55899064683014</v>
      </c>
      <c r="H24" s="11">
        <v>351902543</v>
      </c>
      <c r="I24" s="11">
        <v>800000</v>
      </c>
      <c r="J24" s="11">
        <v>465833</v>
      </c>
      <c r="K24" s="11">
        <v>353168376</v>
      </c>
      <c r="L24" s="13">
        <v>1.58973878886302</v>
      </c>
      <c r="M24" s="11">
        <f t="shared" si="0"/>
        <v>-25489624</v>
      </c>
    </row>
    <row r="25" spans="1:13" ht="15" customHeight="1">
      <c r="A25" s="9">
        <v>5</v>
      </c>
      <c r="C25" s="15" t="s">
        <v>43</v>
      </c>
      <c r="D25" s="11">
        <v>140898000</v>
      </c>
      <c r="E25" s="11">
        <v>31784000</v>
      </c>
      <c r="F25" s="11">
        <v>172682000</v>
      </c>
      <c r="G25" s="12">
        <v>0.710957177389419</v>
      </c>
      <c r="H25" s="11">
        <v>98119143</v>
      </c>
      <c r="J25" s="11">
        <f>33828738-111024</f>
        <v>33717714</v>
      </c>
      <c r="K25" s="11">
        <f>131947881-111024</f>
        <v>131836857</v>
      </c>
      <c r="L25" s="13">
        <v>0.593945207976329</v>
      </c>
      <c r="M25" s="11">
        <f t="shared" si="0"/>
        <v>-40845143</v>
      </c>
    </row>
    <row r="26" spans="2:13" ht="15" customHeight="1">
      <c r="B26" s="9">
        <v>72</v>
      </c>
      <c r="C26" s="15" t="s">
        <v>44</v>
      </c>
      <c r="D26" s="11">
        <v>13418000</v>
      </c>
      <c r="E26" s="11">
        <v>290000</v>
      </c>
      <c r="F26" s="11">
        <v>13708000</v>
      </c>
      <c r="G26" s="12">
        <v>0.056437851007367</v>
      </c>
      <c r="H26" s="11">
        <v>9644635</v>
      </c>
      <c r="J26" s="11">
        <v>18600</v>
      </c>
      <c r="K26" s="11">
        <v>9663235</v>
      </c>
      <c r="L26" s="13">
        <v>0.0434977210569917</v>
      </c>
      <c r="M26" s="11">
        <f t="shared" si="0"/>
        <v>-4044765</v>
      </c>
    </row>
    <row r="27" spans="2:13" ht="15" customHeight="1">
      <c r="B27" s="9">
        <v>73</v>
      </c>
      <c r="C27" s="15" t="s">
        <v>45</v>
      </c>
      <c r="D27" s="11">
        <v>127480000</v>
      </c>
      <c r="E27" s="11">
        <v>31494000</v>
      </c>
      <c r="F27" s="11">
        <v>158974000</v>
      </c>
      <c r="G27" s="12">
        <v>0.654519326382052</v>
      </c>
      <c r="H27" s="11">
        <v>88474508</v>
      </c>
      <c r="J27" s="31">
        <f>33810138-111024</f>
        <v>33699114</v>
      </c>
      <c r="K27" s="11">
        <f>122284646-111024</f>
        <v>122173622</v>
      </c>
      <c r="L27" s="13">
        <v>0.550447486919337</v>
      </c>
      <c r="M27" s="11">
        <f t="shared" si="0"/>
        <v>-36800378</v>
      </c>
    </row>
    <row r="28" spans="1:13" ht="15" customHeight="1">
      <c r="A28" s="9">
        <v>6</v>
      </c>
      <c r="C28" s="15" t="s">
        <v>46</v>
      </c>
      <c r="D28" s="11">
        <v>3310421000</v>
      </c>
      <c r="F28" s="11">
        <v>3310421000</v>
      </c>
      <c r="G28" s="12">
        <v>13.6294898723124</v>
      </c>
      <c r="H28" s="11">
        <v>2662435990</v>
      </c>
      <c r="K28" s="11">
        <v>2662435990</v>
      </c>
      <c r="L28" s="13">
        <v>11.9845888074869</v>
      </c>
      <c r="M28" s="11">
        <f t="shared" si="0"/>
        <v>-647985010</v>
      </c>
    </row>
    <row r="29" spans="2:13" ht="15" customHeight="1">
      <c r="B29" s="9">
        <v>75</v>
      </c>
      <c r="C29" s="15" t="s">
        <v>47</v>
      </c>
      <c r="D29" s="11">
        <v>3310421000</v>
      </c>
      <c r="F29" s="11">
        <v>3310421000</v>
      </c>
      <c r="G29" s="12">
        <v>13.6294898723124</v>
      </c>
      <c r="H29" s="11">
        <v>2662435990</v>
      </c>
      <c r="K29" s="11">
        <v>2662435990</v>
      </c>
      <c r="L29" s="13">
        <v>11.9845888074869</v>
      </c>
      <c r="M29" s="11">
        <f t="shared" si="0"/>
        <v>-647985010</v>
      </c>
    </row>
    <row r="30" spans="1:13" ht="15" customHeight="1">
      <c r="A30" s="9">
        <v>7</v>
      </c>
      <c r="C30" s="15" t="s">
        <v>48</v>
      </c>
      <c r="D30" s="11">
        <v>2260054000</v>
      </c>
      <c r="E30" s="11">
        <v>184000</v>
      </c>
      <c r="F30" s="11">
        <v>2260238000</v>
      </c>
      <c r="G30" s="12">
        <v>9.30573208966948</v>
      </c>
      <c r="H30" s="11">
        <v>2120273319</v>
      </c>
      <c r="I30" s="11">
        <v>80560</v>
      </c>
      <c r="J30" s="11">
        <v>10160825</v>
      </c>
      <c r="K30" s="11">
        <v>2130514704</v>
      </c>
      <c r="L30" s="13">
        <v>9.59021842089232</v>
      </c>
      <c r="M30" s="11">
        <f t="shared" si="0"/>
        <v>-129723296</v>
      </c>
    </row>
    <row r="31" spans="2:13" ht="15" customHeight="1">
      <c r="B31" s="9">
        <v>77</v>
      </c>
      <c r="C31" s="15" t="s">
        <v>49</v>
      </c>
      <c r="D31" s="11">
        <v>2260054000</v>
      </c>
      <c r="E31" s="11">
        <v>184000</v>
      </c>
      <c r="F31" s="11">
        <v>2260238000</v>
      </c>
      <c r="G31" s="12">
        <v>9.30573208966948</v>
      </c>
      <c r="H31" s="11">
        <v>2120273319</v>
      </c>
      <c r="I31" s="11">
        <v>80560</v>
      </c>
      <c r="J31" s="11">
        <v>10160825</v>
      </c>
      <c r="K31" s="11">
        <v>2130514704</v>
      </c>
      <c r="L31" s="13">
        <v>9.59021842089232</v>
      </c>
      <c r="M31" s="11">
        <f t="shared" si="0"/>
        <v>-129723296</v>
      </c>
    </row>
    <row r="32" spans="1:13" ht="15" customHeight="1">
      <c r="A32" s="9">
        <v>8</v>
      </c>
      <c r="C32" s="15" t="s">
        <v>50</v>
      </c>
      <c r="D32" s="11">
        <v>525557000</v>
      </c>
      <c r="F32" s="11">
        <v>525557000</v>
      </c>
      <c r="G32" s="12">
        <v>2.16379542324765</v>
      </c>
      <c r="H32" s="11">
        <v>269510668</v>
      </c>
      <c r="I32" s="11">
        <f>256046332-105487045</f>
        <v>150559287</v>
      </c>
      <c r="K32" s="11">
        <f>525557000-105487045</f>
        <v>420069955</v>
      </c>
      <c r="L32" s="13">
        <v>2.36572242996775</v>
      </c>
      <c r="M32" s="11">
        <f>+K32-F32</f>
        <v>-105487045</v>
      </c>
    </row>
    <row r="33" spans="2:13" ht="15" customHeight="1">
      <c r="B33" s="9">
        <v>79</v>
      </c>
      <c r="C33" s="15" t="s">
        <v>51</v>
      </c>
      <c r="D33" s="11">
        <v>525557000</v>
      </c>
      <c r="F33" s="11">
        <v>525557000</v>
      </c>
      <c r="G33" s="12">
        <v>2.16379542324765</v>
      </c>
      <c r="H33" s="11">
        <v>269510668</v>
      </c>
      <c r="I33" s="31">
        <f>256046332-105487045</f>
        <v>150559287</v>
      </c>
      <c r="K33" s="11">
        <f>525557000-105487045</f>
        <v>420069955</v>
      </c>
      <c r="L33" s="13">
        <v>2.36572242996775</v>
      </c>
      <c r="M33" s="11">
        <f aca="true" t="shared" si="1" ref="M33:M39">+K33-F33</f>
        <v>-105487045</v>
      </c>
    </row>
    <row r="34" spans="1:13" ht="15" customHeight="1">
      <c r="A34" s="9">
        <v>9</v>
      </c>
      <c r="C34" s="15" t="s">
        <v>52</v>
      </c>
      <c r="D34" s="11">
        <v>72000000</v>
      </c>
      <c r="F34" s="11">
        <v>72000000</v>
      </c>
      <c r="G34" s="12">
        <v>0.296434583639511</v>
      </c>
      <c r="H34" s="11">
        <v>72000000</v>
      </c>
      <c r="K34" s="11">
        <v>72000000</v>
      </c>
      <c r="L34" s="13">
        <v>0.324098080622421</v>
      </c>
      <c r="M34" s="11">
        <f t="shared" si="1"/>
        <v>0</v>
      </c>
    </row>
    <row r="35" spans="2:13" ht="15" customHeight="1">
      <c r="B35" s="9">
        <v>84</v>
      </c>
      <c r="C35" s="15" t="s">
        <v>53</v>
      </c>
      <c r="D35" s="11">
        <v>72000000</v>
      </c>
      <c r="F35" s="11">
        <v>72000000</v>
      </c>
      <c r="G35" s="12">
        <v>0.296434583639511</v>
      </c>
      <c r="H35" s="11">
        <v>72000000</v>
      </c>
      <c r="K35" s="11">
        <v>72000000</v>
      </c>
      <c r="L35" s="13">
        <v>0.324098080622421</v>
      </c>
      <c r="M35" s="11">
        <f t="shared" si="1"/>
        <v>0</v>
      </c>
    </row>
    <row r="36" spans="1:13" ht="15" customHeight="1">
      <c r="A36" s="9">
        <v>10</v>
      </c>
      <c r="C36" s="15" t="s">
        <v>54</v>
      </c>
      <c r="D36" s="11">
        <v>505870000</v>
      </c>
      <c r="E36" s="11">
        <v>-51116000</v>
      </c>
      <c r="F36" s="11">
        <v>454754000</v>
      </c>
      <c r="G36" s="12">
        <v>1.87228906456114</v>
      </c>
      <c r="H36" s="11">
        <v>218440057</v>
      </c>
      <c r="I36" s="11">
        <v>550000</v>
      </c>
      <c r="J36" s="11">
        <v>181329702</v>
      </c>
      <c r="K36" s="11">
        <v>400319759</v>
      </c>
      <c r="L36" s="13">
        <v>1.80198424343236</v>
      </c>
      <c r="M36" s="11">
        <f t="shared" si="1"/>
        <v>-54434241</v>
      </c>
    </row>
    <row r="37" spans="2:13" ht="15" customHeight="1">
      <c r="B37" s="9">
        <v>89</v>
      </c>
      <c r="C37" s="15" t="s">
        <v>55</v>
      </c>
      <c r="D37" s="11">
        <v>445870000</v>
      </c>
      <c r="E37" s="11" t="s">
        <v>58</v>
      </c>
      <c r="F37" s="11">
        <v>445870000</v>
      </c>
      <c r="G37" s="12">
        <v>1.83571233065762</v>
      </c>
      <c r="H37" s="11">
        <v>218440057</v>
      </c>
      <c r="I37" s="11">
        <v>550000</v>
      </c>
      <c r="J37" s="11">
        <v>181329702</v>
      </c>
      <c r="K37" s="11">
        <v>400319759</v>
      </c>
      <c r="L37" s="13">
        <v>1.80198424343236</v>
      </c>
      <c r="M37" s="11">
        <f t="shared" si="1"/>
        <v>-45550241</v>
      </c>
    </row>
    <row r="38" spans="2:13" ht="15" customHeight="1">
      <c r="B38" s="9">
        <v>90</v>
      </c>
      <c r="C38" s="15" t="s">
        <v>56</v>
      </c>
      <c r="D38" s="11">
        <v>60000000</v>
      </c>
      <c r="E38" s="11">
        <v>-51116000</v>
      </c>
      <c r="F38" s="11">
        <v>8884000</v>
      </c>
      <c r="G38" s="12">
        <v>0.0365767339035197</v>
      </c>
      <c r="H38" s="11" t="s">
        <v>58</v>
      </c>
      <c r="K38" s="11">
        <v>0</v>
      </c>
      <c r="L38" s="13" t="s">
        <v>58</v>
      </c>
      <c r="M38" s="32">
        <f>+K38-F38</f>
        <v>-8884000</v>
      </c>
    </row>
    <row r="39" spans="3:13" ht="15" customHeight="1">
      <c r="C39" s="15" t="s">
        <v>57</v>
      </c>
      <c r="D39" s="11">
        <v>23300000000</v>
      </c>
      <c r="E39" s="11">
        <v>988664000</v>
      </c>
      <c r="F39" s="11">
        <v>24288664000</v>
      </c>
      <c r="G39" s="47">
        <v>100</v>
      </c>
      <c r="H39" s="11">
        <f>17678523593-5323</f>
        <v>17678518270</v>
      </c>
      <c r="I39" s="11">
        <f>350053053-105487045</f>
        <v>244566008</v>
      </c>
      <c r="J39" s="11">
        <f>4186920546-111024</f>
        <v>4186809522</v>
      </c>
      <c r="K39" s="11">
        <f>22215497192-5323-105487045-111024</f>
        <v>22109893800</v>
      </c>
      <c r="L39" s="48">
        <v>100</v>
      </c>
      <c r="M39" s="11">
        <f t="shared" si="1"/>
        <v>-2178770200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spans="1:14" s="1" customFormat="1" ht="15" customHeight="1">
      <c r="A52" s="9" t="s">
        <v>59</v>
      </c>
      <c r="B52" s="9"/>
      <c r="C52" s="15"/>
      <c r="D52" s="11"/>
      <c r="E52" s="11"/>
      <c r="F52" s="11"/>
      <c r="G52" s="12"/>
      <c r="H52" s="11"/>
      <c r="I52" s="11"/>
      <c r="J52" s="11"/>
      <c r="K52" s="11"/>
      <c r="L52" s="13"/>
      <c r="M52" s="11"/>
      <c r="N52" s="16"/>
    </row>
    <row r="53" spans="1:14" s="30" customFormat="1" ht="9.75" customHeight="1">
      <c r="A53" s="24"/>
      <c r="B53" s="24"/>
      <c r="C53" s="25"/>
      <c r="D53" s="26"/>
      <c r="E53" s="26"/>
      <c r="F53" s="26"/>
      <c r="G53" s="27"/>
      <c r="H53" s="26"/>
      <c r="I53" s="26"/>
      <c r="J53" s="26"/>
      <c r="K53" s="26"/>
      <c r="L53" s="28"/>
      <c r="M53" s="26"/>
      <c r="N53" s="29"/>
    </row>
  </sheetData>
  <mergeCells count="13">
    <mergeCell ref="F1:G1"/>
    <mergeCell ref="H1:I1"/>
    <mergeCell ref="F2:G2"/>
    <mergeCell ref="H2:I2"/>
    <mergeCell ref="M3:N3"/>
    <mergeCell ref="F3:G3"/>
    <mergeCell ref="H3:I3"/>
    <mergeCell ref="B2:C3"/>
    <mergeCell ref="M4:M5"/>
    <mergeCell ref="N4:N5"/>
    <mergeCell ref="A4:C4"/>
    <mergeCell ref="D4:G4"/>
    <mergeCell ref="H4:L4"/>
  </mergeCells>
  <printOptions horizontalCentered="1"/>
  <pageMargins left="0.3937007874015748" right="0.3937007874015748" top="0.5118110236220472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歲出政事別決算總表</dc:title>
  <dc:subject/>
  <dc:creator>albert</dc:creator>
  <cp:keywords/>
  <dc:description/>
  <cp:lastModifiedBy>user</cp:lastModifiedBy>
  <cp:lastPrinted>2008-09-23T09:23:01Z</cp:lastPrinted>
  <dcterms:created xsi:type="dcterms:W3CDTF">2000-08-15T02:46:48Z</dcterms:created>
  <dcterms:modified xsi:type="dcterms:W3CDTF">2008-09-23T09:23:06Z</dcterms:modified>
  <cp:category/>
  <cp:version/>
  <cp:contentType/>
  <cp:contentStatus/>
</cp:coreProperties>
</file>