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069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<sst xmlns="http://schemas.openxmlformats.org/spreadsheetml/2006/main" count="56" uniqueCount="35">
  <si>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﹪</t>
  </si>
  <si>
    <t>一、歲入合計</t>
  </si>
  <si>
    <t>二、歲出合計</t>
  </si>
  <si>
    <t>　1.稅課收入</t>
  </si>
  <si>
    <t>-</t>
  </si>
  <si>
    <t>　2.工程受益費收入</t>
  </si>
  <si>
    <t>　4.規費收入</t>
  </si>
  <si>
    <t>　5.信託管理收入</t>
  </si>
  <si>
    <t>　6.財產收入</t>
  </si>
  <si>
    <t>　7.營業盈餘及事業收入</t>
  </si>
  <si>
    <t>　8.補助及協助收入</t>
  </si>
  <si>
    <t>　9.捐獻及贈與收入</t>
  </si>
  <si>
    <t>　10.自治稅捐收入</t>
  </si>
  <si>
    <t>　11.其他收入</t>
  </si>
  <si>
    <r>
      <t>　</t>
    </r>
    <r>
      <rPr>
        <sz val="9"/>
        <rFont val="Times New Roman"/>
        <family val="1"/>
      </rPr>
      <t>2.</t>
    </r>
    <r>
      <rPr>
        <sz val="10"/>
        <rFont val="標楷體"/>
        <family val="4"/>
      </rPr>
      <t>教育科學文化支出</t>
    </r>
  </si>
  <si>
    <r>
      <t>　</t>
    </r>
    <r>
      <rPr>
        <sz val="9"/>
        <rFont val="Times New Roman"/>
        <family val="1"/>
      </rPr>
      <t>3.</t>
    </r>
    <r>
      <rPr>
        <sz val="10"/>
        <rFont val="標楷體"/>
        <family val="4"/>
      </rPr>
      <t>經濟發展支出</t>
    </r>
  </si>
  <si>
    <r>
      <t>　</t>
    </r>
    <r>
      <rPr>
        <sz val="9"/>
        <rFont val="Times New Roman"/>
        <family val="1"/>
      </rPr>
      <t>4.</t>
    </r>
    <r>
      <rPr>
        <sz val="10"/>
        <rFont val="標楷體"/>
        <family val="4"/>
      </rPr>
      <t>社會福利支出</t>
    </r>
  </si>
  <si>
    <r>
      <t>　</t>
    </r>
    <r>
      <rPr>
        <sz val="9"/>
        <rFont val="Times New Roman"/>
        <family val="1"/>
      </rPr>
      <t>5.</t>
    </r>
    <r>
      <rPr>
        <sz val="10"/>
        <rFont val="標楷體"/>
        <family val="4"/>
      </rPr>
      <t>社區發展及環境保護支出</t>
    </r>
  </si>
  <si>
    <r>
      <t>　</t>
    </r>
    <r>
      <rPr>
        <sz val="9"/>
        <rFont val="Times New Roman"/>
        <family val="1"/>
      </rPr>
      <t>6.</t>
    </r>
    <r>
      <rPr>
        <sz val="10"/>
        <rFont val="標楷體"/>
        <family val="4"/>
      </rPr>
      <t>退休撫恤支出</t>
    </r>
  </si>
  <si>
    <r>
      <t>　</t>
    </r>
    <r>
      <rPr>
        <sz val="9"/>
        <rFont val="Times New Roman"/>
        <family val="1"/>
      </rPr>
      <t>7.</t>
    </r>
    <r>
      <rPr>
        <sz val="10"/>
        <rFont val="標楷體"/>
        <family val="4"/>
      </rPr>
      <t>警政支出</t>
    </r>
  </si>
  <si>
    <r>
      <t>　</t>
    </r>
    <r>
      <rPr>
        <sz val="9"/>
        <rFont val="Times New Roman"/>
        <family val="1"/>
      </rPr>
      <t>8.</t>
    </r>
    <r>
      <rPr>
        <sz val="10"/>
        <rFont val="標楷體"/>
        <family val="4"/>
      </rPr>
      <t>債務支出</t>
    </r>
  </si>
  <si>
    <r>
      <t>　</t>
    </r>
    <r>
      <rPr>
        <sz val="9"/>
        <rFont val="Times New Roman"/>
        <family val="1"/>
      </rPr>
      <t>9.</t>
    </r>
    <r>
      <rPr>
        <sz val="10"/>
        <rFont val="標楷體"/>
        <family val="4"/>
      </rPr>
      <t>協助及補助支出</t>
    </r>
  </si>
  <si>
    <r>
      <t>　</t>
    </r>
    <r>
      <rPr>
        <sz val="9"/>
        <rFont val="Times New Roman"/>
        <family val="1"/>
      </rPr>
      <t>10.</t>
    </r>
    <r>
      <rPr>
        <sz val="10"/>
        <rFont val="標楷體"/>
        <family val="4"/>
      </rPr>
      <t>其他支出</t>
    </r>
  </si>
  <si>
    <r>
      <t>　</t>
    </r>
    <r>
      <rPr>
        <sz val="9"/>
        <rFont val="Times New Roman"/>
        <family val="1"/>
      </rPr>
      <t>1.</t>
    </r>
    <r>
      <rPr>
        <sz val="10"/>
        <rFont val="標楷體"/>
        <family val="4"/>
      </rPr>
      <t>一般政務支出</t>
    </r>
  </si>
  <si>
    <t>單位：新臺幣千元</t>
  </si>
  <si>
    <t>　3.罰款及賠償收入</t>
  </si>
  <si>
    <t>三、歲入歲出餘絀</t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</si>
  <si>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後預算數</t>
    </r>
  </si>
  <si>
    <t>經資門併計</t>
  </si>
  <si>
    <t>原預算數</t>
  </si>
  <si>
    <r>
      <t>追加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預算數</t>
    </r>
  </si>
  <si>
    <t>項目</t>
  </si>
  <si>
    <t>金額</t>
  </si>
  <si>
    <t>金額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</si>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</sst>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 "/>
    <numFmt numFmtId="178" formatCode="0.00_ "/>
  </numFmts>
  <fonts count="5">
    <font>
      <sz val="10"/>
      <name val="標楷體"/>
      <family val="4"/>
    </font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 wrapText="1"/>
    </xf>
    <xf numFmtId="177" fontId="0" fillId="0" borderId="1" xfId="0" applyNumberFormat="1" applyBorder="1" applyAlignment="1">
      <alignment horizontal="center" vertical="top" wrapText="1"/>
    </xf>
    <xf numFmtId="178" fontId="0" fillId="0" borderId="1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3" fontId="0" fillId="0" borderId="1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178" fontId="0" fillId="0" borderId="1" xfId="0" applyNumberFormat="1" applyBorder="1" applyAlignment="1">
      <alignment horizontal="right" vertical="top" wrapText="1"/>
    </xf>
    <xf numFmtId="0" fontId="0" fillId="0" borderId="2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right" vertical="top" wrapText="1"/>
    </xf>
    <xf numFmtId="49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 wrapText="1"/>
    </xf>
    <xf numFmtId="177" fontId="0" fillId="0" borderId="0" xfId="0" applyNumberFormat="1" applyBorder="1" applyAlignment="1">
      <alignment horizontal="right" vertical="top" wrapText="1"/>
    </xf>
    <xf numFmtId="178" fontId="0" fillId="0" borderId="0" xfId="0" applyNumberFormat="1" applyBorder="1" applyAlignment="1">
      <alignment horizontal="right" vertical="top" wrapText="1"/>
    </xf>
    <xf numFmtId="177" fontId="0" fillId="0" borderId="2" xfId="0" applyNumberFormat="1" applyBorder="1" applyAlignment="1" quotePrefix="1">
      <alignment horizontal="right" vertical="top" wrapText="1"/>
    </xf>
    <xf numFmtId="178" fontId="0" fillId="0" borderId="2" xfId="0" applyNumberFormat="1" applyBorder="1" applyAlignment="1" quotePrefix="1">
      <alignment horizontal="right" vertical="top" wrapText="1"/>
    </xf>
    <xf numFmtId="0" fontId="0" fillId="0" borderId="3" xfId="0" applyBorder="1" applyAlignment="1">
      <alignment horizontal="left" vertical="top"/>
    </xf>
    <xf numFmtId="0" fontId="0" fillId="0" borderId="4" xfId="0" applyNumberFormat="1" applyBorder="1" applyAlignment="1">
      <alignment horizontal="distributed" vertical="center" wrapText="1"/>
    </xf>
    <xf numFmtId="0" fontId="0" fillId="0" borderId="0" xfId="0" applyNumberFormat="1" applyBorder="1" applyAlignment="1">
      <alignment horizontal="distributed" vertical="center"/>
    </xf>
    <xf numFmtId="3" fontId="0" fillId="0" borderId="3" xfId="0" applyNumberFormat="1" applyBorder="1" applyAlignment="1">
      <alignment horizontal="right" vertical="top" wrapText="1"/>
    </xf>
    <xf numFmtId="0" fontId="0" fillId="0" borderId="4" xfId="0" applyNumberForma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5" sqref="A5"/>
    </sheetView>
  </sheetViews>
  <sheetFormatPr defaultColWidth="9.140625" defaultRowHeight="14.25"/>
  <cols>
    <col min="1" max="1" width="26.7109375" style="1" customWidth="1"/>
    <col min="2" max="2" width="14.7109375" style="6" customWidth="1"/>
    <col min="3" max="3" width="9.7109375" style="7" customWidth="1"/>
    <col min="4" max="4" width="14.7109375" style="6" customWidth="1"/>
    <col min="5" max="5" width="9.7109375" style="8" customWidth="1"/>
    <col min="6" max="6" width="14.7109375" style="6" customWidth="1"/>
    <col min="7" max="7" width="9.7109375" style="7" customWidth="1"/>
    <col min="8" max="16384" width="9.140625" style="5" customWidth="1"/>
  </cols>
  <sheetData>
    <row r="1" spans="1:7" ht="15" customHeight="1">
      <c r="A1" s="11" t="s">
        <v>28</v>
      </c>
      <c r="B1" s="12"/>
      <c r="C1" s="13"/>
      <c r="D1" s="12"/>
      <c r="E1" s="14"/>
      <c r="F1" s="20" t="s">
        <v>24</v>
      </c>
      <c r="G1" s="20"/>
    </row>
    <row r="2" spans="1:7" s="19" customFormat="1" ht="19.5" customHeight="1">
      <c r="A2" s="21" t="s">
        <v>31</v>
      </c>
      <c r="B2" s="21" t="s">
        <v>29</v>
      </c>
      <c r="C2" s="21"/>
      <c r="D2" s="21" t="s">
        <v>30</v>
      </c>
      <c r="E2" s="21"/>
      <c r="F2" s="21" t="s">
        <v>27</v>
      </c>
      <c r="G2" s="21"/>
    </row>
    <row r="3" spans="1:7" s="19" customFormat="1" ht="19.5" customHeight="1">
      <c r="A3" s="21"/>
      <c r="B3" s="18" t="s">
        <v>32</v>
      </c>
      <c r="C3" s="18" t="s">
        <v>0</v>
      </c>
      <c r="D3" s="18" t="s">
        <v>33</v>
      </c>
      <c r="E3" s="18" t="s">
        <v>0</v>
      </c>
      <c r="F3" s="18" t="s">
        <v>33</v>
      </c>
      <c r="G3" s="18" t="s">
        <v>0</v>
      </c>
    </row>
    <row r="4" spans="2:7" ht="3" customHeight="1">
      <c r="B4" s="2"/>
      <c r="C4" s="3"/>
      <c r="D4" s="2"/>
      <c r="E4" s="4"/>
      <c r="F4" s="2"/>
      <c r="G4" s="3"/>
    </row>
    <row r="5" spans="1:7" ht="14.25">
      <c r="A5" s="1" t="s">
        <v>1</v>
      </c>
      <c r="B5" s="6">
        <f>SUM(B7:B27)</f>
        <v>20386989</v>
      </c>
      <c r="C5" s="7">
        <v>100</v>
      </c>
      <c r="D5" s="6">
        <f>SUM(D7:D27)</f>
        <v>774658</v>
      </c>
      <c r="E5" s="8">
        <v>100</v>
      </c>
      <c r="F5" s="6">
        <f>SUM(F7:F27)</f>
        <v>21161647</v>
      </c>
      <c r="G5" s="8">
        <v>100</v>
      </c>
    </row>
    <row r="7" spans="1:7" ht="14.25">
      <c r="A7" s="1" t="s">
        <v>3</v>
      </c>
      <c r="B7" s="6">
        <v>6664042</v>
      </c>
      <c r="C7" s="7">
        <f>IF(B7="-","-",(B7/B5)*100)</f>
        <v>32.687720584927966</v>
      </c>
      <c r="D7" s="6" t="s">
        <v>34</v>
      </c>
      <c r="E7" s="8" t="str">
        <f>IF(D7="-","-",(D7/D5)*100)</f>
        <v>-</v>
      </c>
      <c r="F7" s="6">
        <f>(IF(B7="-",0,B7)+IF(D7="-",0,D7))</f>
        <v>6664042</v>
      </c>
      <c r="G7" s="8">
        <f>IF(F7="-","-",(F7/F5)*100)</f>
        <v>31.491131101468618</v>
      </c>
    </row>
    <row r="8" ht="14.25">
      <c r="G8" s="8"/>
    </row>
    <row r="9" spans="1:7" ht="14.25">
      <c r="A9" s="1" t="s">
        <v>5</v>
      </c>
      <c r="B9" s="6" t="s">
        <v>34</v>
      </c>
      <c r="C9" s="7" t="str">
        <f>IF(B9="-","-",(B9/B5)*100)</f>
        <v>-</v>
      </c>
      <c r="D9" s="6" t="s">
        <v>34</v>
      </c>
      <c r="E9" s="8" t="str">
        <f>IF(D9="-","-",(D9/D5)*100)</f>
        <v>-</v>
      </c>
      <c r="F9" s="6">
        <f aca="true" t="shared" si="0" ref="F9:F27">(IF(B9="-",0,B9)+IF(D9="-",0,D9))</f>
        <v>0</v>
      </c>
      <c r="G9" s="8">
        <f>IF(F9="-","-",(F9/F5)*100)</f>
        <v>0</v>
      </c>
    </row>
    <row r="10" ht="14.25">
      <c r="G10" s="8"/>
    </row>
    <row r="11" spans="1:7" ht="14.25">
      <c r="A11" s="1" t="s">
        <v>25</v>
      </c>
      <c r="B11" s="6">
        <v>346426</v>
      </c>
      <c r="C11" s="7">
        <f>IF(B11="-","-",(B11/B5)*100)</f>
        <v>1.6992504386008154</v>
      </c>
      <c r="D11" s="6">
        <v>-500</v>
      </c>
      <c r="E11" s="8">
        <f>IF(D11="-","-",(D11/D5)*100)</f>
        <v>-0.06454461194488406</v>
      </c>
      <c r="F11" s="6">
        <f t="shared" si="0"/>
        <v>345926</v>
      </c>
      <c r="G11" s="8">
        <f>IF(F11="-","-",(F11/F5)*100)</f>
        <v>1.6346837275945487</v>
      </c>
    </row>
    <row r="12" ht="14.25">
      <c r="G12" s="8"/>
    </row>
    <row r="13" spans="1:7" ht="14.25">
      <c r="A13" s="1" t="s">
        <v>6</v>
      </c>
      <c r="B13" s="6">
        <v>201402</v>
      </c>
      <c r="C13" s="7">
        <f>IF(B13="-","-",(B13/B5)*100)</f>
        <v>0.987894779361484</v>
      </c>
      <c r="D13" s="6" t="s">
        <v>34</v>
      </c>
      <c r="E13" s="8" t="str">
        <f>IF(D13="-","-",(D13/D5)*100)</f>
        <v>-</v>
      </c>
      <c r="F13" s="6">
        <f t="shared" si="0"/>
        <v>201402</v>
      </c>
      <c r="G13" s="8">
        <f>IF(F13="-","-",(F13/F5)*100)</f>
        <v>0.9517312144938435</v>
      </c>
    </row>
    <row r="14" ht="14.25">
      <c r="G14" s="8"/>
    </row>
    <row r="15" spans="1:7" ht="14.25">
      <c r="A15" s="1" t="s">
        <v>7</v>
      </c>
      <c r="B15" s="6" t="s">
        <v>34</v>
      </c>
      <c r="C15" s="7" t="str">
        <f>IF(B15="-","-",(B15/B5)*100)</f>
        <v>-</v>
      </c>
      <c r="D15" s="6" t="s">
        <v>34</v>
      </c>
      <c r="E15" s="8" t="str">
        <f>IF(D15="-","-",(D15/D5)*100)</f>
        <v>-</v>
      </c>
      <c r="F15" s="6">
        <f t="shared" si="0"/>
        <v>0</v>
      </c>
      <c r="G15" s="8">
        <f>IF(F15="-","-",(F15/F5)*100)</f>
        <v>0</v>
      </c>
    </row>
    <row r="16" ht="14.25">
      <c r="G16" s="8"/>
    </row>
    <row r="17" spans="1:7" ht="14.25">
      <c r="A17" s="1" t="s">
        <v>8</v>
      </c>
      <c r="B17" s="6">
        <v>610959</v>
      </c>
      <c r="C17" s="7">
        <f>IF(B17="-","-",(B17/B5)*100)</f>
        <v>2.996808405596334</v>
      </c>
      <c r="D17" s="6">
        <v>130068</v>
      </c>
      <c r="E17" s="8">
        <f>IF(D17="-","-",(D17/D5)*100)</f>
        <v>16.79037717289436</v>
      </c>
      <c r="F17" s="6">
        <f t="shared" si="0"/>
        <v>741027</v>
      </c>
      <c r="G17" s="8">
        <f>IF(F17="-","-",(F17/F5)*100)</f>
        <v>3.5017453981724582</v>
      </c>
    </row>
    <row r="18" ht="14.25">
      <c r="G18" s="8"/>
    </row>
    <row r="19" spans="1:7" ht="14.25">
      <c r="A19" s="1" t="s">
        <v>9</v>
      </c>
      <c r="B19" s="6" t="s">
        <v>34</v>
      </c>
      <c r="C19" s="7" t="str">
        <f>IF(B19="-","-",(B19/B5)*100)</f>
        <v>-</v>
      </c>
      <c r="D19" s="6" t="s">
        <v>34</v>
      </c>
      <c r="E19" s="8" t="str">
        <f>IF(D19="-","-",(D19/D5)*100)</f>
        <v>-</v>
      </c>
      <c r="F19" s="6">
        <f t="shared" si="0"/>
        <v>0</v>
      </c>
      <c r="G19" s="8">
        <f>IF(F19="-","-",(F19/F5)*100)</f>
        <v>0</v>
      </c>
    </row>
    <row r="20" ht="14.25">
      <c r="G20" s="8"/>
    </row>
    <row r="21" spans="1:7" ht="14.25">
      <c r="A21" s="1" t="s">
        <v>10</v>
      </c>
      <c r="B21" s="6">
        <v>12496009</v>
      </c>
      <c r="C21" s="7">
        <f>IF(B21="-","-",(B21/B5)*100)</f>
        <v>61.294039055988115</v>
      </c>
      <c r="D21" s="6">
        <v>641977</v>
      </c>
      <c r="E21" s="8">
        <f>IF(D21="-","-",(D21/D5)*100)</f>
        <v>82.87231268508167</v>
      </c>
      <c r="F21" s="6">
        <f t="shared" si="0"/>
        <v>13137986</v>
      </c>
      <c r="G21" s="8">
        <v>62.09</v>
      </c>
    </row>
    <row r="22" ht="14.25">
      <c r="G22" s="8"/>
    </row>
    <row r="23" spans="1:7" ht="14.25">
      <c r="A23" s="1" t="s">
        <v>11</v>
      </c>
      <c r="B23" s="6" t="s">
        <v>34</v>
      </c>
      <c r="C23" s="7" t="str">
        <f>IF(B23="-","-",(B23/B5)*100)</f>
        <v>-</v>
      </c>
      <c r="D23" s="6" t="s">
        <v>34</v>
      </c>
      <c r="E23" s="8" t="str">
        <f>IF(D23="-","-",(D23/D5)*100)</f>
        <v>-</v>
      </c>
      <c r="F23" s="6">
        <f t="shared" si="0"/>
        <v>0</v>
      </c>
      <c r="G23" s="8">
        <f>IF(F23="-","-",(F23/F5)*100)</f>
        <v>0</v>
      </c>
    </row>
    <row r="24" ht="14.25">
      <c r="G24" s="8"/>
    </row>
    <row r="25" spans="1:7" ht="14.25">
      <c r="A25" s="1" t="s">
        <v>12</v>
      </c>
      <c r="B25" s="6" t="s">
        <v>34</v>
      </c>
      <c r="C25" s="7" t="str">
        <f>IF(B25="-","-",(B25/B5)*100)</f>
        <v>-</v>
      </c>
      <c r="D25" s="6" t="s">
        <v>34</v>
      </c>
      <c r="E25" s="8" t="str">
        <f>IF(D25="-","-",(D25/D5)*100)</f>
        <v>-</v>
      </c>
      <c r="F25" s="6">
        <f t="shared" si="0"/>
        <v>0</v>
      </c>
      <c r="G25" s="8">
        <f>IF(F25="-","-",(F25/F5)*100)</f>
        <v>0</v>
      </c>
    </row>
    <row r="26" ht="14.25">
      <c r="G26" s="8"/>
    </row>
    <row r="27" spans="1:7" ht="14.25">
      <c r="A27" s="1" t="s">
        <v>13</v>
      </c>
      <c r="B27" s="6">
        <v>68151</v>
      </c>
      <c r="C27" s="7">
        <f>IF(B27="-","-",(B27/B5)*100)</f>
        <v>0.33428673552529015</v>
      </c>
      <c r="D27" s="6">
        <v>3113</v>
      </c>
      <c r="E27" s="8">
        <f>IF(D27="-","-",(D27/D5)*100)</f>
        <v>0.40185475396884823</v>
      </c>
      <c r="F27" s="6">
        <f t="shared" si="0"/>
        <v>71264</v>
      </c>
      <c r="G27" s="8">
        <f>IF(F27="-","-",(F27/F5)*100)</f>
        <v>0.3367601775041423</v>
      </c>
    </row>
    <row r="28" ht="14.25">
      <c r="G28" s="8"/>
    </row>
    <row r="29" ht="14.25">
      <c r="G29" s="8"/>
    </row>
    <row r="30" spans="1:7" ht="14.25">
      <c r="A30" s="1" t="s">
        <v>2</v>
      </c>
      <c r="B30" s="6">
        <f>SUM(B32:B50)</f>
        <v>23886989</v>
      </c>
      <c r="C30" s="7">
        <v>100</v>
      </c>
      <c r="D30" s="6">
        <f>SUM(D32:D50)</f>
        <v>986465</v>
      </c>
      <c r="E30" s="8">
        <v>100</v>
      </c>
      <c r="F30" s="6">
        <f>SUM(F32:F50)</f>
        <v>24873454</v>
      </c>
      <c r="G30" s="8">
        <v>100</v>
      </c>
    </row>
    <row r="31" ht="14.25">
      <c r="G31" s="8"/>
    </row>
    <row r="32" spans="1:7" ht="14.25">
      <c r="A32" s="1" t="s">
        <v>23</v>
      </c>
      <c r="B32" s="6">
        <v>1997299</v>
      </c>
      <c r="C32" s="7">
        <f>IF(B32="-","-",(B32/B30)*100)</f>
        <v>8.36145149981021</v>
      </c>
      <c r="D32" s="6">
        <v>113284</v>
      </c>
      <c r="E32" s="8">
        <f>IF(D32="-","-",(D32/D30)*100)</f>
        <v>11.483833688980349</v>
      </c>
      <c r="F32" s="6">
        <f aca="true" t="shared" si="1" ref="F32:F50">(IF(B32="-",0,B32)+IF(D32="-",0,D32))</f>
        <v>2110583</v>
      </c>
      <c r="G32" s="8">
        <v>8.48</v>
      </c>
    </row>
    <row r="33" ht="14.25">
      <c r="G33" s="8"/>
    </row>
    <row r="34" spans="1:7" ht="14.25">
      <c r="A34" s="1" t="s">
        <v>14</v>
      </c>
      <c r="B34" s="6">
        <v>7904941</v>
      </c>
      <c r="C34" s="7">
        <f>IF(B34="-","-",(B34/B30)*100)</f>
        <v>33.09308259822952</v>
      </c>
      <c r="D34" s="6">
        <v>224365</v>
      </c>
      <c r="E34" s="8">
        <f>IF(D34="-","-",(D34/D30)*100)</f>
        <v>22.744344705590162</v>
      </c>
      <c r="F34" s="6">
        <f t="shared" si="1"/>
        <v>8129306</v>
      </c>
      <c r="G34" s="8">
        <f>IF(F34="-","-",(F34/F30)*100)</f>
        <v>32.68265838753235</v>
      </c>
    </row>
    <row r="35" ht="14.25">
      <c r="G35" s="8"/>
    </row>
    <row r="36" spans="1:7" ht="14.25">
      <c r="A36" s="1" t="s">
        <v>15</v>
      </c>
      <c r="B36" s="6">
        <v>4124047</v>
      </c>
      <c r="C36" s="7">
        <v>17.27</v>
      </c>
      <c r="D36" s="6">
        <v>462524</v>
      </c>
      <c r="E36" s="8">
        <f>IF(D36="-","-",(D36/D30)*100)</f>
        <v>46.887015758288435</v>
      </c>
      <c r="F36" s="6">
        <f t="shared" si="1"/>
        <v>4586571</v>
      </c>
      <c r="G36" s="8">
        <f>IF(F36="-","-",(F36/F30)*100)</f>
        <v>18.43962241834206</v>
      </c>
    </row>
    <row r="37" ht="14.25">
      <c r="G37" s="8"/>
    </row>
    <row r="38" spans="1:7" ht="14.25">
      <c r="A38" s="1" t="s">
        <v>16</v>
      </c>
      <c r="B38" s="6">
        <v>2585359</v>
      </c>
      <c r="C38" s="7">
        <f>IF(B38="-","-",(B38/B30)*100)</f>
        <v>10.823293802328958</v>
      </c>
      <c r="D38" s="6">
        <v>182292</v>
      </c>
      <c r="E38" s="8">
        <f>IF(D38="-","-",(D38/D30)*100)</f>
        <v>18.47931756321816</v>
      </c>
      <c r="F38" s="6">
        <f t="shared" si="1"/>
        <v>2767651</v>
      </c>
      <c r="G38" s="8">
        <f>IF(F38="-","-",(F38/F30)*100)</f>
        <v>11.126926722762347</v>
      </c>
    </row>
    <row r="39" ht="14.25">
      <c r="G39" s="8"/>
    </row>
    <row r="40" spans="1:7" ht="14.25">
      <c r="A40" s="1" t="s">
        <v>17</v>
      </c>
      <c r="B40" s="6">
        <v>285779</v>
      </c>
      <c r="C40" s="7">
        <f>IF(B40="-","-",(B40/B30)*100)</f>
        <v>1.196379334373202</v>
      </c>
      <c r="D40" s="6" t="s">
        <v>34</v>
      </c>
      <c r="E40" s="8" t="str">
        <f>IF(D40="-","-",(D40/D30)*100)</f>
        <v>-</v>
      </c>
      <c r="F40" s="6">
        <f t="shared" si="1"/>
        <v>285779</v>
      </c>
      <c r="G40" s="8">
        <f>IF(F40="-","-",(F40/F30)*100)</f>
        <v>1.1489317084792485</v>
      </c>
    </row>
    <row r="41" ht="14.25">
      <c r="G41" s="8"/>
    </row>
    <row r="42" spans="1:7" ht="14.25">
      <c r="A42" s="1" t="s">
        <v>18</v>
      </c>
      <c r="B42" s="6">
        <v>2903033</v>
      </c>
      <c r="C42" s="7">
        <f>IF(B42="-","-",(B42/B30)*100)</f>
        <v>12.153197709430854</v>
      </c>
      <c r="D42" s="6" t="s">
        <v>34</v>
      </c>
      <c r="E42" s="8" t="str">
        <f>IF(D42="-","-",(D42/D30)*100)</f>
        <v>-</v>
      </c>
      <c r="F42" s="6">
        <f t="shared" si="1"/>
        <v>2903033</v>
      </c>
      <c r="G42" s="8">
        <f>IF(F42="-","-",(F42/F30)*100)</f>
        <v>11.671209796596806</v>
      </c>
    </row>
    <row r="43" ht="14.25">
      <c r="G43" s="8"/>
    </row>
    <row r="44" spans="1:7" ht="14.25">
      <c r="A44" s="1" t="s">
        <v>19</v>
      </c>
      <c r="B44" s="6">
        <v>2223836</v>
      </c>
      <c r="C44" s="7">
        <f>IF(B44="-","-",(B44/B30)*100)</f>
        <v>9.309821342489002</v>
      </c>
      <c r="D44" s="6">
        <v>4000</v>
      </c>
      <c r="E44" s="8">
        <f>IF(D44="-","-",(D44/D30)*100)</f>
        <v>0.40548828392289643</v>
      </c>
      <c r="F44" s="6">
        <f t="shared" si="1"/>
        <v>2227836</v>
      </c>
      <c r="G44" s="8">
        <f>IF(F44="-","-",(F44/F30)*100)</f>
        <v>8.95668128760887</v>
      </c>
    </row>
    <row r="45" ht="14.25">
      <c r="G45" s="8"/>
    </row>
    <row r="46" spans="1:7" ht="14.25">
      <c r="A46" s="1" t="s">
        <v>20</v>
      </c>
      <c r="B46" s="6">
        <v>479254</v>
      </c>
      <c r="C46" s="7">
        <f>IF(B46="-","-",(B46/B30)*100)</f>
        <v>2.0063390994988946</v>
      </c>
      <c r="D46" s="6" t="s">
        <v>34</v>
      </c>
      <c r="E46" s="8" t="str">
        <f>IF(D46="-","-",(D46/D30)*100)</f>
        <v>-</v>
      </c>
      <c r="F46" s="6">
        <f t="shared" si="1"/>
        <v>479254</v>
      </c>
      <c r="G46" s="8">
        <f>IF(F46="-","-",(F46/F30)*100)</f>
        <v>1.926768996376619</v>
      </c>
    </row>
    <row r="47" ht="14.25">
      <c r="G47" s="8"/>
    </row>
    <row r="48" spans="1:7" ht="14.25">
      <c r="A48" s="1" t="s">
        <v>21</v>
      </c>
      <c r="B48" s="6">
        <v>876571</v>
      </c>
      <c r="C48" s="7">
        <f>IF(B48="-","-",(B48/B30)*100)</f>
        <v>3.669658825563992</v>
      </c>
      <c r="D48" s="6" t="s">
        <v>34</v>
      </c>
      <c r="E48" s="8" t="str">
        <f>IF(D48="-","-",(D48/D30)*100)</f>
        <v>-</v>
      </c>
      <c r="F48" s="6">
        <f t="shared" si="1"/>
        <v>876571</v>
      </c>
      <c r="G48" s="8">
        <f>IF(F48="-","-",(F48/F30)*100)</f>
        <v>3.5241225444604516</v>
      </c>
    </row>
    <row r="49" ht="14.25">
      <c r="G49" s="8"/>
    </row>
    <row r="50" spans="1:7" ht="14.25">
      <c r="A50" s="1" t="s">
        <v>22</v>
      </c>
      <c r="B50" s="6">
        <v>506870</v>
      </c>
      <c r="C50" s="7">
        <f>IF(B50="-","-",(B50/B30)*100)</f>
        <v>2.1219501545381045</v>
      </c>
      <c r="D50" s="6" t="s">
        <v>34</v>
      </c>
      <c r="E50" s="8" t="str">
        <f>IF(D50="-","-",(D50/D30)*100)</f>
        <v>-</v>
      </c>
      <c r="F50" s="6">
        <f t="shared" si="1"/>
        <v>506870</v>
      </c>
      <c r="G50" s="8">
        <f>IF(F50="-","-",(F50/F30)*100)</f>
        <v>2.0377949922033345</v>
      </c>
    </row>
    <row r="53" spans="1:7" s="17" customFormat="1" ht="14.25">
      <c r="A53" s="9" t="s">
        <v>26</v>
      </c>
      <c r="B53" s="10">
        <f>B5-B30</f>
        <v>-3500000</v>
      </c>
      <c r="C53" s="15" t="s">
        <v>4</v>
      </c>
      <c r="D53" s="10">
        <f>D5-D30</f>
        <v>-211807</v>
      </c>
      <c r="E53" s="16" t="s">
        <v>4</v>
      </c>
      <c r="F53" s="10">
        <f>F5-F30</f>
        <v>-3711807</v>
      </c>
      <c r="G53" s="15" t="s">
        <v>4</v>
      </c>
    </row>
  </sheetData>
  <mergeCells count="5">
    <mergeCell ref="F1:G1"/>
    <mergeCell ref="F2:G2"/>
    <mergeCell ref="A2:A3"/>
    <mergeCell ref="B2:C2"/>
    <mergeCell ref="D2:E2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portrait" pageOrder="overThenDown" paperSize="9" r:id="rId1"/>
  <headerFooter alignWithMargins="0">
    <oddHeader>&amp;C&amp;18&amp;U雲林縣總預算&amp;10&amp;U
&amp;22&amp;U歲入歲出簡明比較分析表&amp;10
&amp;12&amp;U中華民國 九十三 年度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歲入歲出簡明比較分析表</dc:title>
  <dc:subject/>
  <dc:creator>ginrei</dc:creator>
  <cp:keywords/>
  <dc:description/>
  <cp:lastModifiedBy>Administrator</cp:lastModifiedBy>
  <cp:lastPrinted>2004-06-28T02:15:06Z</cp:lastPrinted>
  <dcterms:created xsi:type="dcterms:W3CDTF">2000-03-23T01:49:05Z</dcterms:created>
  <dcterms:modified xsi:type="dcterms:W3CDTF">2008-01-30T02:25:30Z</dcterms:modified>
  <cp:category/>
  <cp:version/>
  <cp:contentType/>
  <cp:contentStatus/>
</cp:coreProperties>
</file>