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W:\02年度預算(109年以後含追加)\113調待\113.09.20(僅調查公務預算，學校部分教育處已另行調查)\"/>
    </mc:Choice>
  </mc:AlternateContent>
  <xr:revisionPtr revIDLastSave="0" documentId="13_ncr:1_{F0162263-ECED-4434-9B8F-021D8AF6F13C}" xr6:coauthVersionLast="47" xr6:coauthVersionMax="47" xr10:uidLastSave="{00000000-0000-0000-0000-000000000000}"/>
  <bookViews>
    <workbookView xWindow="-120" yWindow="-120" windowWidth="29040" windowHeight="15720" activeTab="1" xr2:uid="{3271FEC9-27E0-4BBC-ACF1-2A7F1FFB2D15}"/>
  </bookViews>
  <sheets>
    <sheet name="機關格式" sheetId="2" r:id="rId1"/>
    <sheet name="機關格式 -約聘僱" sheetId="7" r:id="rId2"/>
    <sheet name="學校格式" sheetId="4" state="hidden" r:id="rId3"/>
    <sheet name="各國小代號表" sheetId="5" state="hidden" r:id="rId4"/>
    <sheet name="國高中學校代號表" sheetId="6" state="hidden" r:id="rId5"/>
  </sheets>
  <externalReferences>
    <externalReference r:id="rId6"/>
  </externalReferences>
  <definedNames>
    <definedName name="\a">#N/A</definedName>
    <definedName name="\z" localSheetId="1">[1]人基表89!#REF!</definedName>
    <definedName name="\z">[1]人基表89!#REF!</definedName>
    <definedName name="_xlnm.Print_Area" localSheetId="3">各國小代號表!$A$1:$H$157</definedName>
    <definedName name="_xlnm.Print_Titles" localSheetId="3">各國小代號表!$1:$1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7" l="1"/>
  <c r="F20" i="7"/>
  <c r="I20" i="7"/>
  <c r="J11" i="7"/>
  <c r="D21" i="7"/>
  <c r="H11" i="7"/>
  <c r="D21" i="2"/>
  <c r="I20" i="2"/>
  <c r="H20" i="2"/>
  <c r="F20" i="2"/>
  <c r="J11" i="2"/>
  <c r="H11" i="2"/>
  <c r="L23" i="4"/>
  <c r="B26" i="4"/>
  <c r="D21" i="4"/>
  <c r="K19" i="4"/>
  <c r="J19" i="4"/>
  <c r="H19" i="4"/>
  <c r="K11" i="4"/>
  <c r="I11" i="4"/>
  <c r="H26" i="4"/>
  <c r="G26" i="4"/>
  <c r="E26" i="4"/>
  <c r="I24" i="4"/>
  <c r="I26" i="4" s="1"/>
  <c r="H24" i="4"/>
  <c r="G24" i="4"/>
  <c r="F24" i="4"/>
  <c r="F26" i="4" s="1"/>
  <c r="E24" i="4"/>
  <c r="D24" i="4"/>
  <c r="D26" i="4" s="1"/>
  <c r="C24" i="4"/>
  <c r="C26" i="4" s="1"/>
  <c r="B24" i="4"/>
  <c r="I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行政院主計處中部辦公室案</author>
  </authors>
  <commentList>
    <comment ref="A2" authorId="0" shapeId="0" xr:uid="{AE296B1F-C7BD-4052-8E68-6DEA92421960}">
      <text>
        <r>
          <rPr>
            <b/>
            <sz val="9"/>
            <color indexed="81"/>
            <rFont val="新細明體"/>
            <family val="1"/>
            <charset val="136"/>
          </rPr>
          <t>(請參代號表)</t>
        </r>
      </text>
    </comment>
  </commentList>
</comments>
</file>

<file path=xl/sharedStrings.xml><?xml version="1.0" encoding="utf-8"?>
<sst xmlns="http://schemas.openxmlformats.org/spreadsheetml/2006/main" count="485" uniqueCount="318">
  <si>
    <t>(1)</t>
    <phoneticPr fontId="2" type="noConversion"/>
  </si>
  <si>
    <t>(2)</t>
    <phoneticPr fontId="2" type="noConversion"/>
  </si>
  <si>
    <t>(3)</t>
    <phoneticPr fontId="2" type="noConversion"/>
  </si>
  <si>
    <t>(4)</t>
    <phoneticPr fontId="2" type="noConversion"/>
  </si>
  <si>
    <t>(5)</t>
    <phoneticPr fontId="2" type="noConversion"/>
  </si>
  <si>
    <t>(10)</t>
    <phoneticPr fontId="2" type="noConversion"/>
  </si>
  <si>
    <t>(11)</t>
    <phoneticPr fontId="2" type="noConversion"/>
  </si>
  <si>
    <t>(12)</t>
    <phoneticPr fontId="2" type="noConversion"/>
  </si>
  <si>
    <t>(13)</t>
    <phoneticPr fontId="2" type="noConversion"/>
  </si>
  <si>
    <t>工</t>
  </si>
  <si>
    <t>休假補助</t>
    <phoneticPr fontId="2" type="noConversion"/>
  </si>
  <si>
    <t>(17)</t>
    <phoneticPr fontId="2" type="noConversion"/>
  </si>
  <si>
    <t xml:space="preserve">     編制：員</t>
    <phoneticPr fontId="2" type="noConversion"/>
  </si>
  <si>
    <r>
      <t xml:space="preserve">   </t>
    </r>
    <r>
      <rPr>
        <sz val="12"/>
        <rFont val="標楷體"/>
        <family val="4"/>
        <charset val="136"/>
      </rPr>
      <t>業務計畫：</t>
    </r>
    <phoneticPr fontId="2" type="noConversion"/>
  </si>
  <si>
    <r>
      <t xml:space="preserve">   </t>
    </r>
    <r>
      <rPr>
        <sz val="12"/>
        <rFont val="標楷體"/>
        <family val="4"/>
        <charset val="136"/>
      </rPr>
      <t>工作計畫：</t>
    </r>
    <phoneticPr fontId="2" type="noConversion"/>
  </si>
  <si>
    <t>(16)</t>
  </si>
  <si>
    <r>
      <t>退撫基金</t>
    </r>
    <r>
      <rPr>
        <sz val="12"/>
        <rFont val="Times New Roman"/>
        <family val="1"/>
      </rPr>
      <t xml:space="preserve">            (</t>
    </r>
    <r>
      <rPr>
        <sz val="12"/>
        <rFont val="標楷體"/>
        <family val="4"/>
        <charset val="136"/>
      </rPr>
      <t>政府負擔</t>
    </r>
    <r>
      <rPr>
        <sz val="12"/>
        <rFont val="Times New Roman"/>
        <family val="1"/>
      </rPr>
      <t>)</t>
    </r>
    <phoneticPr fontId="2" type="noConversion"/>
  </si>
  <si>
    <t>(18)</t>
    <phoneticPr fontId="2" type="noConversion"/>
  </si>
  <si>
    <t>(6)</t>
    <phoneticPr fontId="2" type="noConversion"/>
  </si>
  <si>
    <t>年終工作獎金、考績獎金</t>
    <phoneticPr fontId="2" type="noConversion"/>
  </si>
  <si>
    <t>(7)</t>
    <phoneticPr fontId="2" type="noConversion"/>
  </si>
  <si>
    <t>(14)</t>
    <phoneticPr fontId="2" type="noConversion"/>
  </si>
  <si>
    <t>(15)</t>
    <phoneticPr fontId="2" type="noConversion"/>
  </si>
  <si>
    <r>
      <t xml:space="preserve">   </t>
    </r>
    <r>
      <rPr>
        <sz val="12"/>
        <rFont val="標楷體"/>
        <family val="4"/>
        <charset val="136"/>
      </rPr>
      <t>業務計畫：</t>
    </r>
    <phoneticPr fontId="2" type="noConversion"/>
  </si>
  <si>
    <r>
      <t xml:space="preserve">   </t>
    </r>
    <r>
      <rPr>
        <sz val="12"/>
        <rFont val="標楷體"/>
        <family val="4"/>
        <charset val="136"/>
      </rPr>
      <t>工作計畫：</t>
    </r>
    <phoneticPr fontId="2" type="noConversion"/>
  </si>
  <si>
    <r>
      <t>退撫基金</t>
    </r>
    <r>
      <rPr>
        <sz val="12"/>
        <rFont val="Times New Roman"/>
        <family val="1"/>
      </rPr>
      <t xml:space="preserve">            (</t>
    </r>
    <r>
      <rPr>
        <sz val="12"/>
        <rFont val="標楷體"/>
        <family val="4"/>
        <charset val="136"/>
      </rPr>
      <t>政府負擔</t>
    </r>
    <r>
      <rPr>
        <sz val="12"/>
        <rFont val="Times New Roman"/>
        <family val="1"/>
      </rPr>
      <t>)</t>
    </r>
    <phoneticPr fontId="2" type="noConversion"/>
  </si>
  <si>
    <t>休假補助</t>
    <phoneticPr fontId="2" type="noConversion"/>
  </si>
  <si>
    <t>年終工作獎金、考績獎金</t>
    <phoneticPr fontId="2" type="noConversion"/>
  </si>
  <si>
    <t>國中小鐘點費</t>
    <phoneticPr fontId="2" type="noConversion"/>
  </si>
  <si>
    <t>(1)</t>
    <phoneticPr fontId="2" type="noConversion"/>
  </si>
  <si>
    <t>(6)</t>
    <phoneticPr fontId="2" type="noConversion"/>
  </si>
  <si>
    <t>(7)</t>
    <phoneticPr fontId="2" type="noConversion"/>
  </si>
  <si>
    <t>(8)</t>
    <phoneticPr fontId="2" type="noConversion"/>
  </si>
  <si>
    <t>國中小考績獎金</t>
    <phoneticPr fontId="2" type="noConversion"/>
  </si>
  <si>
    <t>國中小鐘點費</t>
    <phoneticPr fontId="2" type="noConversion"/>
  </si>
  <si>
    <t>(10)</t>
    <phoneticPr fontId="2" type="noConversion"/>
  </si>
  <si>
    <t>(11)</t>
    <phoneticPr fontId="2" type="noConversion"/>
  </si>
  <si>
    <t>(14)</t>
    <phoneticPr fontId="2" type="noConversion"/>
  </si>
  <si>
    <t>(15)</t>
    <phoneticPr fontId="2" type="noConversion"/>
  </si>
  <si>
    <r>
      <t>學</t>
    </r>
    <r>
      <rPr>
        <sz val="14"/>
        <rFont val="Arial"/>
        <family val="2"/>
      </rPr>
      <t xml:space="preserve"> </t>
    </r>
    <r>
      <rPr>
        <sz val="14"/>
        <rFont val="華康新儷粗黑"/>
        <family val="1"/>
        <charset val="136"/>
      </rPr>
      <t>校</t>
    </r>
    <r>
      <rPr>
        <sz val="14"/>
        <rFont val="Arial"/>
        <family val="2"/>
      </rPr>
      <t xml:space="preserve"> </t>
    </r>
    <r>
      <rPr>
        <sz val="14"/>
        <rFont val="華康新儷粗黑"/>
        <family val="1"/>
        <charset val="136"/>
      </rPr>
      <t>名</t>
    </r>
    <r>
      <rPr>
        <sz val="14"/>
        <rFont val="Arial"/>
        <family val="2"/>
      </rPr>
      <t xml:space="preserve"> </t>
    </r>
    <r>
      <rPr>
        <sz val="14"/>
        <rFont val="華康新儷粗黑"/>
        <family val="1"/>
        <charset val="136"/>
      </rPr>
      <t>稱：</t>
    </r>
    <phoneticPr fontId="2" type="noConversion"/>
  </si>
  <si>
    <r>
      <t>學</t>
    </r>
    <r>
      <rPr>
        <sz val="14"/>
        <rFont val="Arial"/>
        <family val="2"/>
      </rPr>
      <t xml:space="preserve"> </t>
    </r>
    <r>
      <rPr>
        <sz val="14"/>
        <rFont val="華康新儷粗黑"/>
        <family val="1"/>
        <charset val="136"/>
      </rPr>
      <t>校</t>
    </r>
    <r>
      <rPr>
        <sz val="14"/>
        <rFont val="Arial"/>
        <family val="2"/>
      </rPr>
      <t xml:space="preserve"> </t>
    </r>
    <r>
      <rPr>
        <sz val="14"/>
        <rFont val="華康新儷粗黑"/>
        <family val="1"/>
        <charset val="136"/>
      </rPr>
      <t>代</t>
    </r>
    <r>
      <rPr>
        <sz val="14"/>
        <rFont val="Arial"/>
        <family val="2"/>
      </rPr>
      <t xml:space="preserve"> </t>
    </r>
    <r>
      <rPr>
        <sz val="14"/>
        <rFont val="華康新儷粗黑"/>
        <family val="1"/>
        <charset val="136"/>
      </rPr>
      <t>號：</t>
    </r>
    <phoneticPr fontId="2" type="noConversion"/>
  </si>
  <si>
    <t>鎮西國小</t>
  </si>
  <si>
    <t>梅林國小</t>
  </si>
  <si>
    <t>石榴國小</t>
  </si>
  <si>
    <t>溪洲國小</t>
  </si>
  <si>
    <t>保長國小</t>
  </si>
  <si>
    <t>公誠國小</t>
  </si>
  <si>
    <t>斗六國小</t>
  </si>
  <si>
    <t>古坑國小</t>
  </si>
  <si>
    <t>東和國小</t>
  </si>
  <si>
    <t>永光國小</t>
  </si>
  <si>
    <t>華山國小</t>
  </si>
  <si>
    <t>棋山國小</t>
  </si>
  <si>
    <t>樟湖國小</t>
  </si>
  <si>
    <t>草嶺國小</t>
  </si>
  <si>
    <t>興昌國小</t>
  </si>
  <si>
    <t>水碓國小</t>
  </si>
  <si>
    <t>新光國小</t>
  </si>
  <si>
    <t>林內國小</t>
  </si>
  <si>
    <t>重興國小</t>
  </si>
  <si>
    <t>九芎國小</t>
  </si>
  <si>
    <t>民生國小</t>
  </si>
  <si>
    <t>斗南國小</t>
  </si>
  <si>
    <t>大東國小</t>
  </si>
  <si>
    <t>石龜國小</t>
  </si>
  <si>
    <t>重光國小</t>
  </si>
  <si>
    <t>莿桐國小</t>
  </si>
  <si>
    <t>大美國小</t>
  </si>
  <si>
    <t>六合國小</t>
  </si>
  <si>
    <t>育仁國小</t>
  </si>
  <si>
    <t>大埤國小</t>
  </si>
  <si>
    <t>舊庄國小</t>
  </si>
  <si>
    <t>仁和國小</t>
  </si>
  <si>
    <t>嘉興國小</t>
  </si>
  <si>
    <t>聯美國小</t>
  </si>
  <si>
    <t>立仁國小</t>
  </si>
  <si>
    <t>光復國小</t>
  </si>
  <si>
    <t>大屯國小</t>
  </si>
  <si>
    <t>中溪國小</t>
  </si>
  <si>
    <t>中正國小</t>
  </si>
  <si>
    <t>平和國小</t>
  </si>
  <si>
    <t>廉使國小</t>
  </si>
  <si>
    <t>惠來國小</t>
  </si>
  <si>
    <t>拯民國小</t>
  </si>
  <si>
    <t>安慶國小</t>
  </si>
  <si>
    <t>馬光國小</t>
  </si>
  <si>
    <t>埤腳國小</t>
  </si>
  <si>
    <t>後埔國小</t>
  </si>
  <si>
    <t>秀潭國小</t>
  </si>
  <si>
    <t>新庄國小</t>
  </si>
  <si>
    <t>宏崙國小</t>
  </si>
  <si>
    <t>復興國小</t>
  </si>
  <si>
    <t>安南國小</t>
  </si>
  <si>
    <t>明倫國小</t>
  </si>
  <si>
    <t>同安國小</t>
  </si>
  <si>
    <t>龍潭國小</t>
  </si>
  <si>
    <t>泉州國小</t>
  </si>
  <si>
    <t>新興國小</t>
  </si>
  <si>
    <t>文昌國小</t>
  </si>
  <si>
    <t>中山國小</t>
  </si>
  <si>
    <t>廣興國小</t>
  </si>
  <si>
    <t>安定國小</t>
  </si>
  <si>
    <t>吳厝國小</t>
  </si>
  <si>
    <t>大新國小</t>
  </si>
  <si>
    <t>文賢國小</t>
  </si>
  <si>
    <t>文興國小</t>
  </si>
  <si>
    <t>三和國小</t>
  </si>
  <si>
    <t>油車國小</t>
  </si>
  <si>
    <t>大同國小</t>
  </si>
  <si>
    <t>永定國小</t>
  </si>
  <si>
    <t>義賢國小</t>
  </si>
  <si>
    <t>旭光國小</t>
  </si>
  <si>
    <t>豐榮國小</t>
  </si>
  <si>
    <t>大有國小</t>
  </si>
  <si>
    <t>中和國小</t>
  </si>
  <si>
    <t>陽明國小</t>
  </si>
  <si>
    <t>東興國小</t>
  </si>
  <si>
    <t>橋頭國小</t>
  </si>
  <si>
    <t>明禮國小</t>
  </si>
  <si>
    <t>興華國小</t>
  </si>
  <si>
    <t>北辰國小</t>
  </si>
  <si>
    <t>好收國小</t>
  </si>
  <si>
    <t>育英國小</t>
  </si>
  <si>
    <t>東榮國小</t>
  </si>
  <si>
    <t>朝陽國小</t>
  </si>
  <si>
    <t>辰光國小</t>
  </si>
  <si>
    <t>僑美國小</t>
  </si>
  <si>
    <t>客厝國小</t>
  </si>
  <si>
    <t>山內國小</t>
  </si>
  <si>
    <t>仁德國小</t>
  </si>
  <si>
    <t>忠孝國小</t>
  </si>
  <si>
    <t>仁愛國小</t>
  </si>
  <si>
    <t>信義國小</t>
  </si>
  <si>
    <t>和平國小</t>
  </si>
  <si>
    <t>林厝國小</t>
  </si>
  <si>
    <t>建陽國小</t>
  </si>
  <si>
    <t>鹿場國小</t>
  </si>
  <si>
    <t>明德國小</t>
  </si>
  <si>
    <t>建華國小</t>
  </si>
  <si>
    <t>內湖國小</t>
  </si>
  <si>
    <t>興南國小</t>
  </si>
  <si>
    <t>崇文國小</t>
  </si>
  <si>
    <t>成龍國小</t>
  </si>
  <si>
    <t>頂湖國小</t>
  </si>
  <si>
    <t>過港國小</t>
  </si>
  <si>
    <t>水林國小</t>
  </si>
  <si>
    <t>蔦松國小</t>
  </si>
  <si>
    <t>宏仁國小</t>
  </si>
  <si>
    <t>文正國小</t>
  </si>
  <si>
    <t>誠正國小</t>
  </si>
  <si>
    <t>中興國小</t>
  </si>
  <si>
    <t>和安國小</t>
  </si>
  <si>
    <t>燦林國小</t>
  </si>
  <si>
    <t>大興國小</t>
  </si>
  <si>
    <t>代號</t>
    <phoneticPr fontId="17" type="noConversion"/>
  </si>
  <si>
    <t>學校名稱</t>
    <phoneticPr fontId="17" type="noConversion"/>
  </si>
  <si>
    <t>鎮東國小</t>
    <phoneticPr fontId="17" type="noConversion"/>
  </si>
  <si>
    <t>溝壩國小</t>
    <phoneticPr fontId="17" type="noConversion"/>
  </si>
  <si>
    <t>林頭國小</t>
    <phoneticPr fontId="17" type="noConversion"/>
  </si>
  <si>
    <t>鎮南國小</t>
    <phoneticPr fontId="17" type="noConversion"/>
  </si>
  <si>
    <t>久安國小</t>
    <phoneticPr fontId="17" type="noConversion"/>
  </si>
  <si>
    <t>雲林國小</t>
    <phoneticPr fontId="17" type="noConversion"/>
  </si>
  <si>
    <t>桂林國小</t>
    <phoneticPr fontId="17" type="noConversion"/>
  </si>
  <si>
    <t>華南國小</t>
    <phoneticPr fontId="17" type="noConversion"/>
  </si>
  <si>
    <t>山峰國小</t>
    <phoneticPr fontId="17" type="noConversion"/>
  </si>
  <si>
    <t>成功國小</t>
    <phoneticPr fontId="17" type="noConversion"/>
  </si>
  <si>
    <t>林中國小</t>
    <phoneticPr fontId="17" type="noConversion"/>
  </si>
  <si>
    <t>文安國小</t>
    <phoneticPr fontId="17" type="noConversion"/>
  </si>
  <si>
    <t>僑真國小</t>
    <phoneticPr fontId="17" type="noConversion"/>
  </si>
  <si>
    <t>饒平國小</t>
    <phoneticPr fontId="17" type="noConversion"/>
  </si>
  <si>
    <t>僑和國小</t>
    <phoneticPr fontId="17" type="noConversion"/>
  </si>
  <si>
    <t>虎尾國小</t>
    <phoneticPr fontId="17" type="noConversion"/>
  </si>
  <si>
    <t>土庫國小</t>
    <phoneticPr fontId="17" type="noConversion"/>
  </si>
  <si>
    <t>褒忠國小</t>
    <phoneticPr fontId="17" type="noConversion"/>
  </si>
  <si>
    <t>龍巖國小</t>
    <phoneticPr fontId="17" type="noConversion"/>
  </si>
  <si>
    <t>潮厝國小</t>
    <phoneticPr fontId="17" type="noConversion"/>
  </si>
  <si>
    <t>東勢國小</t>
    <phoneticPr fontId="17" type="noConversion"/>
  </si>
  <si>
    <t>臺西國小</t>
    <phoneticPr fontId="17" type="noConversion"/>
  </si>
  <si>
    <t>崙豐國小</t>
    <phoneticPr fontId="17" type="noConversion"/>
  </si>
  <si>
    <t>尚德國小</t>
    <phoneticPr fontId="17" type="noConversion"/>
  </si>
  <si>
    <t>二崙國小</t>
    <phoneticPr fontId="17" type="noConversion"/>
  </si>
  <si>
    <t>來惠國小</t>
    <phoneticPr fontId="17" type="noConversion"/>
  </si>
  <si>
    <t>崙背國小</t>
    <phoneticPr fontId="17" type="noConversion"/>
  </si>
  <si>
    <t>麥寮國小</t>
    <phoneticPr fontId="17" type="noConversion"/>
  </si>
  <si>
    <t>豐安國小</t>
    <phoneticPr fontId="17" type="noConversion"/>
  </si>
  <si>
    <t>南陽國小</t>
    <phoneticPr fontId="17" type="noConversion"/>
  </si>
  <si>
    <t>元長國小</t>
    <phoneticPr fontId="17" type="noConversion"/>
  </si>
  <si>
    <t>新生國小</t>
    <phoneticPr fontId="17" type="noConversion"/>
  </si>
  <si>
    <t>四湖國小</t>
    <phoneticPr fontId="17" type="noConversion"/>
  </si>
  <si>
    <t>東光國小</t>
    <phoneticPr fontId="17" type="noConversion"/>
  </si>
  <si>
    <t>飛沙國小</t>
    <phoneticPr fontId="17" type="noConversion"/>
  </si>
  <si>
    <t>三崙國小</t>
    <phoneticPr fontId="17" type="noConversion"/>
  </si>
  <si>
    <t>南光國小</t>
    <phoneticPr fontId="17" type="noConversion"/>
  </si>
  <si>
    <t>口湖國小</t>
    <phoneticPr fontId="17" type="noConversion"/>
  </si>
  <si>
    <t>文光國小</t>
    <phoneticPr fontId="17" type="noConversion"/>
  </si>
  <si>
    <t>金湖國小</t>
    <phoneticPr fontId="17" type="noConversion"/>
  </si>
  <si>
    <t>下崙國小</t>
    <phoneticPr fontId="17" type="noConversion"/>
  </si>
  <si>
    <t>臺興國小</t>
    <phoneticPr fontId="17" type="noConversion"/>
  </si>
  <si>
    <t>尖山國小</t>
    <phoneticPr fontId="17" type="noConversion"/>
  </si>
  <si>
    <t xml:space="preserve">     編制：</t>
    <phoneticPr fontId="2" type="noConversion"/>
  </si>
  <si>
    <r>
      <t xml:space="preserve">   </t>
    </r>
    <r>
      <rPr>
        <b/>
        <u/>
        <sz val="12"/>
        <rFont val="標楷體"/>
        <family val="4"/>
        <charset val="136"/>
      </rPr>
      <t>小計</t>
    </r>
    <r>
      <rPr>
        <sz val="12"/>
        <rFont val="標楷體"/>
        <family val="4"/>
        <charset val="136"/>
      </rPr>
      <t xml:space="preserve">        </t>
    </r>
    <r>
      <rPr>
        <sz val="10"/>
        <rFont val="標楷體"/>
        <family val="4"/>
        <charset val="136"/>
      </rPr>
      <t xml:space="preserve"> (8)=</t>
    </r>
    <r>
      <rPr>
        <b/>
        <sz val="10"/>
        <rFont val="標楷體"/>
        <family val="4"/>
        <charset val="136"/>
      </rPr>
      <t>(2)+(3)+(4)+(5)+ (6)+(7)</t>
    </r>
    <phoneticPr fontId="2" type="noConversion"/>
  </si>
  <si>
    <r>
      <t xml:space="preserve">      </t>
    </r>
    <r>
      <rPr>
        <b/>
        <u/>
        <sz val="12"/>
        <rFont val="標楷體"/>
        <family val="4"/>
        <charset val="136"/>
      </rPr>
      <t>小計</t>
    </r>
    <r>
      <rPr>
        <sz val="12"/>
        <rFont val="標楷體"/>
        <family val="4"/>
        <charset val="136"/>
      </rPr>
      <t xml:space="preserve">     </t>
    </r>
    <r>
      <rPr>
        <sz val="10"/>
        <rFont val="標楷體"/>
        <family val="4"/>
        <charset val="136"/>
      </rPr>
      <t>(17)=</t>
    </r>
    <r>
      <rPr>
        <b/>
        <sz val="10"/>
        <rFont val="標楷體"/>
        <family val="4"/>
        <charset val="136"/>
      </rPr>
      <t>(10)+(11)+(12)+(13)+(14)+(15)+(16)</t>
    </r>
    <phoneticPr fontId="2" type="noConversion"/>
  </si>
  <si>
    <r>
      <t>估計剩餘或不足</t>
    </r>
    <r>
      <rPr>
        <sz val="12"/>
        <rFont val="標楷體"/>
        <family val="4"/>
        <charset val="136"/>
      </rPr>
      <t xml:space="preserve">
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不足數請以負號表示</t>
    </r>
    <r>
      <rPr>
        <sz val="10"/>
        <rFont val="Times New Roman"/>
        <family val="1"/>
      </rPr>
      <t>)</t>
    </r>
    <r>
      <rPr>
        <sz val="12"/>
        <rFont val="Times New Roman"/>
        <family val="1"/>
      </rPr>
      <t xml:space="preserve">
</t>
    </r>
    <r>
      <rPr>
        <sz val="10"/>
        <rFont val="標楷體"/>
        <family val="4"/>
        <charset val="136"/>
      </rPr>
      <t>(18)=</t>
    </r>
    <r>
      <rPr>
        <b/>
        <sz val="10"/>
        <rFont val="標楷體"/>
        <family val="4"/>
        <charset val="136"/>
      </rPr>
      <t>(1)-(8)-(17)</t>
    </r>
    <phoneticPr fontId="2" type="noConversion"/>
  </si>
  <si>
    <t>(A)</t>
    <phoneticPr fontId="2" type="noConversion"/>
  </si>
  <si>
    <t>(B)</t>
    <phoneticPr fontId="2" type="noConversion"/>
  </si>
  <si>
    <r>
      <t>員</t>
    </r>
    <r>
      <rPr>
        <u/>
        <sz val="12"/>
        <rFont val="標楷體"/>
        <family val="4"/>
        <charset val="136"/>
      </rPr>
      <t xml:space="preserve">       </t>
    </r>
    <r>
      <rPr>
        <sz val="12"/>
        <rFont val="標楷體"/>
        <family val="4"/>
        <charset val="136"/>
      </rPr>
      <t xml:space="preserve"> 工</t>
    </r>
    <r>
      <rPr>
        <u/>
        <sz val="12"/>
        <rFont val="標楷體"/>
        <family val="4"/>
        <charset val="136"/>
      </rPr>
      <t xml:space="preserve">       </t>
    </r>
    <r>
      <rPr>
        <sz val="12"/>
        <rFont val="標楷體"/>
        <family val="4"/>
        <charset val="136"/>
      </rPr>
      <t xml:space="preserve"> 新學年度班級：</t>
    </r>
    <r>
      <rPr>
        <b/>
        <sz val="12"/>
        <rFont val="標楷體"/>
        <family val="4"/>
        <charset val="136"/>
      </rPr>
      <t>增(減)</t>
    </r>
    <r>
      <rPr>
        <b/>
        <u/>
        <sz val="12"/>
        <rFont val="標楷體"/>
        <family val="4"/>
        <charset val="136"/>
      </rPr>
      <t xml:space="preserve">       </t>
    </r>
    <r>
      <rPr>
        <b/>
        <sz val="12"/>
        <rFont val="標楷體"/>
        <family val="4"/>
        <charset val="136"/>
      </rPr>
      <t>班</t>
    </r>
    <phoneticPr fontId="2" type="noConversion"/>
  </si>
  <si>
    <r>
      <t>員</t>
    </r>
    <r>
      <rPr>
        <u/>
        <sz val="12"/>
        <rFont val="標楷體"/>
        <family val="4"/>
        <charset val="136"/>
      </rPr>
      <t xml:space="preserve">       </t>
    </r>
    <r>
      <rPr>
        <sz val="12"/>
        <rFont val="標楷體"/>
        <family val="4"/>
        <charset val="136"/>
      </rPr>
      <t xml:space="preserve"> 工</t>
    </r>
    <r>
      <rPr>
        <u/>
        <sz val="12"/>
        <rFont val="標楷體"/>
        <family val="4"/>
        <charset val="136"/>
      </rPr>
      <t xml:space="preserve">       </t>
    </r>
    <r>
      <rPr>
        <sz val="12"/>
        <rFont val="標楷體"/>
        <family val="4"/>
        <charset val="136"/>
      </rPr>
      <t xml:space="preserve"> 新學年度員額：</t>
    </r>
    <r>
      <rPr>
        <b/>
        <sz val="12"/>
        <rFont val="標楷體"/>
        <family val="4"/>
        <charset val="136"/>
      </rPr>
      <t>增(減)</t>
    </r>
    <r>
      <rPr>
        <b/>
        <u/>
        <sz val="12"/>
        <rFont val="標楷體"/>
        <family val="4"/>
        <charset val="136"/>
      </rPr>
      <t xml:space="preserve">       </t>
    </r>
    <r>
      <rPr>
        <b/>
        <sz val="12"/>
        <rFont val="標楷體"/>
        <family val="4"/>
        <charset val="136"/>
      </rPr>
      <t>員</t>
    </r>
    <phoneticPr fontId="2" type="noConversion"/>
  </si>
  <si>
    <t>本府處科室：</t>
    <phoneticPr fontId="2" type="noConversion"/>
  </si>
  <si>
    <t>(16)</t>
    <phoneticPr fontId="2" type="noConversion"/>
  </si>
  <si>
    <r>
      <t>估計剩餘或不足</t>
    </r>
    <r>
      <rPr>
        <sz val="12"/>
        <rFont val="標楷體"/>
        <family val="4"/>
        <charset val="136"/>
      </rPr>
      <t xml:space="preserve">
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不足數請以負號表示</t>
    </r>
    <r>
      <rPr>
        <sz val="10"/>
        <rFont val="Times New Roman"/>
        <family val="1"/>
      </rPr>
      <t>)</t>
    </r>
    <r>
      <rPr>
        <sz val="12"/>
        <rFont val="Times New Roman"/>
        <family val="1"/>
      </rPr>
      <t xml:space="preserve">
</t>
    </r>
    <r>
      <rPr>
        <sz val="10"/>
        <rFont val="標楷體"/>
        <family val="4"/>
        <charset val="136"/>
      </rPr>
      <t>(16)=(1)-(7)-(15)</t>
    </r>
    <phoneticPr fontId="2" type="noConversion"/>
  </si>
  <si>
    <t>聯絡電話：</t>
    <phoneticPr fontId="2" type="noConversion"/>
  </si>
  <si>
    <t>承辦人員：</t>
    <phoneticPr fontId="2" type="noConversion"/>
  </si>
  <si>
    <t>科股長或主辦會計人員：</t>
    <phoneticPr fontId="2" type="noConversion"/>
  </si>
  <si>
    <t>機關長官或單位主管：</t>
    <phoneticPr fontId="2" type="noConversion"/>
  </si>
  <si>
    <t>（學校適用）</t>
    <phoneticPr fontId="2" type="noConversion"/>
  </si>
  <si>
    <r>
      <t>機</t>
    </r>
    <r>
      <rPr>
        <sz val="14"/>
        <rFont val="Arial"/>
        <family val="2"/>
      </rPr>
      <t xml:space="preserve"> </t>
    </r>
    <r>
      <rPr>
        <sz val="14"/>
        <rFont val="華康新儷粗黑"/>
        <family val="1"/>
        <charset val="136"/>
      </rPr>
      <t>關</t>
    </r>
    <r>
      <rPr>
        <sz val="14"/>
        <rFont val="Arial"/>
        <family val="2"/>
      </rPr>
      <t xml:space="preserve"> </t>
    </r>
    <r>
      <rPr>
        <sz val="14"/>
        <rFont val="華康新儷粗黑"/>
        <family val="1"/>
        <charset val="136"/>
      </rPr>
      <t>名</t>
    </r>
    <r>
      <rPr>
        <sz val="14"/>
        <rFont val="Arial"/>
        <family val="2"/>
      </rPr>
      <t xml:space="preserve"> </t>
    </r>
    <r>
      <rPr>
        <sz val="14"/>
        <rFont val="華康新儷粗黑"/>
        <family val="1"/>
        <charset val="136"/>
      </rPr>
      <t>稱：</t>
    </r>
    <phoneticPr fontId="2" type="noConversion"/>
  </si>
  <si>
    <t>不休假加班費</t>
    <phoneticPr fontId="2" type="noConversion"/>
  </si>
  <si>
    <r>
      <t>現金給與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含薪俸、專業加給、</t>
    </r>
    <r>
      <rPr>
        <sz val="12"/>
        <rFont val="標楷體"/>
        <family val="4"/>
        <charset val="136"/>
      </rPr>
      <t>主管加給等</t>
    </r>
    <r>
      <rPr>
        <sz val="12"/>
        <rFont val="Times New Roman"/>
        <family val="1"/>
      </rPr>
      <t>)</t>
    </r>
    <phoneticPr fontId="2" type="noConversion"/>
  </si>
  <si>
    <r>
      <t>保險費</t>
    </r>
    <r>
      <rPr>
        <sz val="12"/>
        <rFont val="Times New Roman"/>
        <family val="1"/>
      </rPr>
      <t xml:space="preserve">              (</t>
    </r>
    <r>
      <rPr>
        <sz val="12"/>
        <rFont val="標楷體"/>
        <family val="4"/>
        <charset val="136"/>
      </rPr>
      <t>政府負擔公保、勞保、</t>
    </r>
    <r>
      <rPr>
        <sz val="12"/>
        <rFont val="標楷體"/>
        <family val="4"/>
        <charset val="136"/>
      </rPr>
      <t>健保</t>
    </r>
    <r>
      <rPr>
        <sz val="12"/>
        <rFont val="Times New Roman"/>
        <family val="1"/>
      </rPr>
      <t>)</t>
    </r>
    <phoneticPr fontId="2" type="noConversion"/>
  </si>
  <si>
    <r>
      <t>現金給與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含薪俸、專業加給、主管加給、</t>
    </r>
    <r>
      <rPr>
        <sz val="12"/>
        <rFont val="標楷體"/>
        <family val="4"/>
        <charset val="136"/>
      </rPr>
      <t>國中小導師費等</t>
    </r>
    <r>
      <rPr>
        <sz val="12"/>
        <rFont val="Times New Roman"/>
        <family val="1"/>
      </rPr>
      <t>)</t>
    </r>
    <phoneticPr fontId="2" type="noConversion"/>
  </si>
  <si>
    <t>承辦人員：</t>
    <phoneticPr fontId="2" type="noConversion"/>
  </si>
  <si>
    <r>
      <t xml:space="preserve">小計
</t>
    </r>
    <r>
      <rPr>
        <sz val="10"/>
        <rFont val="標楷體"/>
        <family val="4"/>
        <charset val="136"/>
      </rPr>
      <t>(15)=(10)+(11)+(12)+(13)+(14)</t>
    </r>
    <phoneticPr fontId="2" type="noConversion"/>
  </si>
  <si>
    <t>備註</t>
    <phoneticPr fontId="2" type="noConversion"/>
  </si>
  <si>
    <t>備註</t>
    <phoneticPr fontId="2" type="noConversion"/>
  </si>
  <si>
    <r>
      <t xml:space="preserve">   </t>
    </r>
    <r>
      <rPr>
        <b/>
        <u/>
        <sz val="12"/>
        <rFont val="標楷體"/>
        <family val="4"/>
        <charset val="136"/>
      </rPr>
      <t>小計</t>
    </r>
    <r>
      <rPr>
        <sz val="12"/>
        <rFont val="標楷體"/>
        <family val="4"/>
        <charset val="136"/>
      </rPr>
      <t xml:space="preserve">        </t>
    </r>
    <r>
      <rPr>
        <sz val="10"/>
        <rFont val="標楷體"/>
        <family val="4"/>
        <charset val="136"/>
      </rPr>
      <t xml:space="preserve"> 
(7)=(2)+(3)+(4)+(5)+(6)</t>
    </r>
    <phoneticPr fontId="2" type="noConversion"/>
  </si>
  <si>
    <r>
      <t xml:space="preserve">人事費預算數
</t>
    </r>
    <r>
      <rPr>
        <sz val="12"/>
        <rFont val="標楷體"/>
        <family val="4"/>
        <charset val="136"/>
      </rPr>
      <t>(不含加班值班費、約聘僱人員相關費用）</t>
    </r>
    <phoneticPr fontId="2" type="noConversion"/>
  </si>
  <si>
    <t xml:space="preserve">     實際：員</t>
    <phoneticPr fontId="2" type="noConversion"/>
  </si>
  <si>
    <t xml:space="preserve">     實際：</t>
    <phoneticPr fontId="2" type="noConversion"/>
  </si>
  <si>
    <t xml:space="preserve">       (含待遇、保險、離職儲金…等)費用。</t>
    <phoneticPr fontId="2" type="noConversion"/>
  </si>
  <si>
    <r>
      <t xml:space="preserve">      2.本表各欄請詳填且計算單位至</t>
    </r>
    <r>
      <rPr>
        <sz val="12"/>
        <color indexed="14"/>
        <rFont val="標楷體"/>
        <family val="4"/>
        <charset val="136"/>
      </rPr>
      <t>元</t>
    </r>
    <r>
      <rPr>
        <sz val="12"/>
        <rFont val="標楷體"/>
        <family val="4"/>
        <charset val="136"/>
      </rPr>
      <t>為止，請各主辦單位詳實查填，切勿遺漏或重複。</t>
    </r>
    <phoneticPr fontId="2" type="noConversion"/>
  </si>
  <si>
    <t xml:space="preserve">      3.黃色底色為公式區，請勿輸入。</t>
    <phoneticPr fontId="2" type="noConversion"/>
  </si>
  <si>
    <t xml:space="preserve">      5.黃色底色為公式區，請勿輸入。另月平均數之公式，分母部分請自行依實際支付月數修正。</t>
    <phoneticPr fontId="2" type="noConversion"/>
  </si>
  <si>
    <t>代號</t>
    <phoneticPr fontId="17" type="noConversion"/>
  </si>
  <si>
    <t>學校名稱</t>
    <phoneticPr fontId="17" type="noConversion"/>
  </si>
  <si>
    <t>麥寮高中</t>
    <phoneticPr fontId="17" type="noConversion"/>
  </si>
  <si>
    <t>斗南高中</t>
    <phoneticPr fontId="17" type="noConversion"/>
  </si>
  <si>
    <t>華德福高中</t>
    <phoneticPr fontId="17" type="noConversion"/>
  </si>
  <si>
    <t>蔦松高中</t>
    <phoneticPr fontId="17" type="noConversion"/>
  </si>
  <si>
    <t>斗六國中</t>
    <phoneticPr fontId="17" type="noConversion"/>
  </si>
  <si>
    <t>雲林國中</t>
    <phoneticPr fontId="17" type="noConversion"/>
  </si>
  <si>
    <t>石榴國中</t>
    <phoneticPr fontId="17" type="noConversion"/>
  </si>
  <si>
    <t>東和國中</t>
    <phoneticPr fontId="17" type="noConversion"/>
  </si>
  <si>
    <t>莿桐國中</t>
    <phoneticPr fontId="17" type="noConversion"/>
  </si>
  <si>
    <t>東明國中</t>
    <phoneticPr fontId="17" type="noConversion"/>
  </si>
  <si>
    <t>大埤國中</t>
    <phoneticPr fontId="17" type="noConversion"/>
  </si>
  <si>
    <t>虎尾國中</t>
    <phoneticPr fontId="17" type="noConversion"/>
  </si>
  <si>
    <t>崇德國中</t>
    <phoneticPr fontId="17" type="noConversion"/>
  </si>
  <si>
    <t>土庫國中</t>
    <phoneticPr fontId="17" type="noConversion"/>
  </si>
  <si>
    <t>馬光國中</t>
    <phoneticPr fontId="17" type="noConversion"/>
  </si>
  <si>
    <t>褒忠國中</t>
    <phoneticPr fontId="17" type="noConversion"/>
  </si>
  <si>
    <t>東勢國中</t>
    <phoneticPr fontId="17" type="noConversion"/>
  </si>
  <si>
    <t>台西國中</t>
    <phoneticPr fontId="17" type="noConversion"/>
  </si>
  <si>
    <t>西螺國中</t>
    <phoneticPr fontId="17" type="noConversion"/>
  </si>
  <si>
    <t>二崙國中</t>
    <phoneticPr fontId="17" type="noConversion"/>
  </si>
  <si>
    <t>崙背國中</t>
    <phoneticPr fontId="17" type="noConversion"/>
  </si>
  <si>
    <t>北港國中</t>
    <phoneticPr fontId="17" type="noConversion"/>
  </si>
  <si>
    <t>建國國中</t>
    <phoneticPr fontId="17" type="noConversion"/>
  </si>
  <si>
    <t>元長國中</t>
    <phoneticPr fontId="17" type="noConversion"/>
  </si>
  <si>
    <t>四湖國中</t>
    <phoneticPr fontId="17" type="noConversion"/>
  </si>
  <si>
    <t>飛沙國中</t>
    <phoneticPr fontId="17" type="noConversion"/>
  </si>
  <si>
    <t>口湖國中</t>
    <phoneticPr fontId="17" type="noConversion"/>
  </si>
  <si>
    <t>宜梧國中</t>
    <phoneticPr fontId="17" type="noConversion"/>
  </si>
  <si>
    <t>水林國中</t>
    <phoneticPr fontId="17" type="noConversion"/>
  </si>
  <si>
    <t>林內國中</t>
    <phoneticPr fontId="17" type="noConversion"/>
  </si>
  <si>
    <t>東仁國中</t>
    <phoneticPr fontId="17" type="noConversion"/>
  </si>
  <si>
    <t>樟湖國中小</t>
    <phoneticPr fontId="17" type="noConversion"/>
  </si>
  <si>
    <t>古坑國中小</t>
    <phoneticPr fontId="17" type="noConversion"/>
  </si>
  <si>
    <r>
      <t>說明：1.本表以</t>
    </r>
    <r>
      <rPr>
        <b/>
        <sz val="12"/>
        <color indexed="12"/>
        <rFont val="標楷體"/>
        <family val="4"/>
        <charset val="136"/>
      </rPr>
      <t>編制內人員</t>
    </r>
    <r>
      <rPr>
        <sz val="12"/>
        <rFont val="標楷體"/>
        <family val="4"/>
        <charset val="136"/>
      </rPr>
      <t>人事費項下開支者為列報範圍，故人事費之金額須</t>
    </r>
    <r>
      <rPr>
        <b/>
        <sz val="12"/>
        <color indexed="12"/>
        <rFont val="標楷體"/>
        <family val="4"/>
        <charset val="136"/>
      </rPr>
      <t>扣減加班值班費、約聘僱人員相關</t>
    </r>
    <phoneticPr fontId="2" type="noConversion"/>
  </si>
  <si>
    <r>
      <t>退撫基金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政府負擔</t>
    </r>
    <r>
      <rPr>
        <sz val="12"/>
        <rFont val="Times New Roman"/>
        <family val="1"/>
      </rPr>
      <t>)</t>
    </r>
    <phoneticPr fontId="2" type="noConversion"/>
  </si>
  <si>
    <t>(詳說明4.)(說明超過±3%的原因：___________________________________________________)</t>
    <phoneticPr fontId="2" type="noConversion"/>
  </si>
  <si>
    <t>項目</t>
    <phoneticPr fontId="2" type="noConversion"/>
  </si>
  <si>
    <t>差額</t>
    <phoneticPr fontId="2" type="noConversion"/>
  </si>
  <si>
    <t>本表實付+應付數</t>
    <phoneticPr fontId="2" type="noConversion"/>
  </si>
  <si>
    <t>待遇酬金(含本俸、加給、導師費)</t>
  </si>
  <si>
    <t>保險費(含公保、勞保、健保)</t>
  </si>
  <si>
    <t>不休假加班費</t>
  </si>
  <si>
    <t>超兼課鐘點費</t>
  </si>
  <si>
    <t>合計</t>
  </si>
  <si>
    <t>退撫基金</t>
    <phoneticPr fontId="2" type="noConversion"/>
  </si>
  <si>
    <t>年終獎金、考績獎金</t>
    <phoneticPr fontId="2" type="noConversion"/>
  </si>
  <si>
    <t>(說明超過±3%的原因：_____________________________________________________________)</t>
    <phoneticPr fontId="2" type="noConversion"/>
  </si>
  <si>
    <t>差異%＼
超出3%原因及數額分析(應以明確數額分析，無正當理由應檢討重新填報)</t>
    <phoneticPr fontId="2" type="noConversion"/>
  </si>
  <si>
    <t>說明：1.本表以用人費用項下開支者為列報範圍，含推動國中小合理教師員額、專任輔導教師相關等計畫型補助、教育部補助及其他計畫型補助人員之人事費。</t>
    <phoneticPr fontId="2" type="noConversion"/>
  </si>
  <si>
    <t xml:space="preserve">用人費用預算數(含中央補助計畫人事費，詳說明1)
</t>
    <phoneticPr fontId="2" type="noConversion"/>
  </si>
  <si>
    <t xml:space="preserve">      2.平均數(A)變動比率、與決算數差異比率超過3%，請分別說明原因及數額分析(應以明確數額分析，無正當理由應檢討重新填報)</t>
    <phoneticPr fontId="2" type="noConversion"/>
  </si>
  <si>
    <t xml:space="preserve">      3.國中小填列本表第(10)、(11)、(12)等欄位請含晉級差額所需經費。</t>
    <phoneticPr fontId="2" type="noConversion"/>
  </si>
  <si>
    <r>
      <t xml:space="preserve">      4.本表各欄請詳填且計算單位至</t>
    </r>
    <r>
      <rPr>
        <b/>
        <u/>
        <sz val="16"/>
        <color indexed="14"/>
        <rFont val="標楷體"/>
        <family val="4"/>
        <charset val="136"/>
      </rPr>
      <t>元</t>
    </r>
    <r>
      <rPr>
        <sz val="12"/>
        <rFont val="標楷體"/>
        <family val="4"/>
        <charset val="136"/>
      </rPr>
      <t>為止，請各主辦單位詳實查填，切勿遺漏或重複。</t>
    </r>
    <phoneticPr fontId="2" type="noConversion"/>
  </si>
  <si>
    <t>1-10月月平均數
(A)=[(2)+(3)+(4)]/10月</t>
    <phoneticPr fontId="2" type="noConversion"/>
  </si>
  <si>
    <r>
      <t>11-12</t>
    </r>
    <r>
      <rPr>
        <sz val="10"/>
        <rFont val="標楷體"/>
        <family val="4"/>
        <charset val="136"/>
      </rPr>
      <t xml:space="preserve">月月平均數
</t>
    </r>
    <r>
      <rPr>
        <b/>
        <sz val="10"/>
        <rFont val="標楷體"/>
        <family val="4"/>
        <charset val="136"/>
      </rPr>
      <t>(</t>
    </r>
    <r>
      <rPr>
        <sz val="10"/>
        <rFont val="標楷體"/>
        <family val="4"/>
        <charset val="136"/>
      </rPr>
      <t>B</t>
    </r>
    <r>
      <rPr>
        <b/>
        <sz val="10"/>
        <rFont val="標楷體"/>
        <family val="4"/>
        <charset val="136"/>
      </rPr>
      <t>)</t>
    </r>
    <r>
      <rPr>
        <sz val="10"/>
        <rFont val="標楷體"/>
        <family val="4"/>
        <charset val="136"/>
      </rPr>
      <t>=[(10</t>
    </r>
    <r>
      <rPr>
        <b/>
        <sz val="10"/>
        <rFont val="標楷體"/>
        <family val="4"/>
        <charset val="136"/>
      </rPr>
      <t>)</t>
    </r>
    <r>
      <rPr>
        <sz val="10"/>
        <rFont val="標楷體"/>
        <family val="4"/>
        <charset val="136"/>
      </rPr>
      <t>+(11</t>
    </r>
    <r>
      <rPr>
        <b/>
        <sz val="10"/>
        <rFont val="標楷體"/>
        <family val="4"/>
        <charset val="136"/>
      </rPr>
      <t>)</t>
    </r>
    <r>
      <rPr>
        <sz val="10"/>
        <rFont val="標楷體"/>
        <family val="4"/>
        <charset val="136"/>
      </rPr>
      <t>+(12</t>
    </r>
    <r>
      <rPr>
        <b/>
        <sz val="10"/>
        <rFont val="標楷體"/>
        <family val="4"/>
        <charset val="136"/>
      </rPr>
      <t>)</t>
    </r>
    <r>
      <rPr>
        <sz val="10"/>
        <rFont val="標楷體"/>
        <family val="4"/>
        <charset val="136"/>
      </rPr>
      <t>]/2月</t>
    </r>
    <phoneticPr fontId="2" type="noConversion"/>
  </si>
  <si>
    <r>
      <t>※11</t>
    </r>
    <r>
      <rPr>
        <b/>
        <sz val="9"/>
        <rFont val="標楷體"/>
        <family val="4"/>
        <charset val="136"/>
      </rPr>
      <t>-12月估計</t>
    </r>
    <r>
      <rPr>
        <sz val="9"/>
        <rFont val="標楷體"/>
        <family val="4"/>
        <charset val="136"/>
      </rPr>
      <t>平均數(B)較1-10月實付</t>
    </r>
    <r>
      <rPr>
        <b/>
        <sz val="9"/>
        <rFont val="標楷體"/>
        <family val="4"/>
        <charset val="136"/>
      </rPr>
      <t>平均數(A)變動比率</t>
    </r>
    <r>
      <rPr>
        <sz val="9"/>
        <rFont val="標楷體"/>
        <family val="4"/>
        <charset val="136"/>
      </rPr>
      <t>：</t>
    </r>
    <phoneticPr fontId="2" type="noConversion"/>
  </si>
  <si>
    <t xml:space="preserve">      4.請注意：除新增員額外，11-12月估計平均數(B)較1-10月實付平均數(A)變動比率應相當，若超過±3%請說明原因。</t>
    <phoneticPr fontId="2" type="noConversion"/>
  </si>
  <si>
    <t>1-10月月平均數
(A)=[(2)+(3)+(4)+(7)]/10月</t>
    <phoneticPr fontId="2" type="noConversion"/>
  </si>
  <si>
    <r>
      <t>11-12</t>
    </r>
    <r>
      <rPr>
        <sz val="11"/>
        <rFont val="標楷體"/>
        <family val="4"/>
        <charset val="136"/>
      </rPr>
      <t>月月平均數</t>
    </r>
    <r>
      <rPr>
        <sz val="12"/>
        <rFont val="標楷體"/>
        <family val="4"/>
        <charset val="136"/>
      </rPr>
      <t xml:space="preserve">
</t>
    </r>
    <r>
      <rPr>
        <sz val="11"/>
        <color indexed="10"/>
        <rFont val="標楷體"/>
        <family val="4"/>
        <charset val="136"/>
      </rPr>
      <t>(</t>
    </r>
    <r>
      <rPr>
        <sz val="12"/>
        <rFont val="標楷體"/>
        <family val="4"/>
        <charset val="136"/>
      </rPr>
      <t>B</t>
    </r>
    <r>
      <rPr>
        <sz val="11"/>
        <color indexed="10"/>
        <rFont val="標楷體"/>
        <family val="4"/>
        <charset val="136"/>
      </rPr>
      <t>)</t>
    </r>
    <r>
      <rPr>
        <sz val="12"/>
        <rFont val="標楷體"/>
        <family val="4"/>
        <charset val="136"/>
      </rPr>
      <t>=[(10</t>
    </r>
    <r>
      <rPr>
        <sz val="11"/>
        <color indexed="10"/>
        <rFont val="標楷體"/>
        <family val="4"/>
        <charset val="136"/>
      </rPr>
      <t>)</t>
    </r>
    <r>
      <rPr>
        <sz val="12"/>
        <rFont val="標楷體"/>
        <family val="4"/>
        <charset val="136"/>
      </rPr>
      <t>+(11</t>
    </r>
    <r>
      <rPr>
        <sz val="11"/>
        <color indexed="10"/>
        <rFont val="標楷體"/>
        <family val="4"/>
        <charset val="136"/>
      </rPr>
      <t>)</t>
    </r>
    <r>
      <rPr>
        <sz val="12"/>
        <rFont val="標楷體"/>
        <family val="4"/>
        <charset val="136"/>
      </rPr>
      <t>+(12</t>
    </r>
    <r>
      <rPr>
        <sz val="11"/>
        <color indexed="10"/>
        <rFont val="標楷體"/>
        <family val="4"/>
        <charset val="136"/>
      </rPr>
      <t>)</t>
    </r>
    <r>
      <rPr>
        <sz val="12"/>
        <rFont val="標楷體"/>
        <family val="4"/>
        <charset val="136"/>
      </rPr>
      <t>+(15</t>
    </r>
    <r>
      <rPr>
        <sz val="11"/>
        <color indexed="10"/>
        <rFont val="標楷體"/>
        <family val="4"/>
        <charset val="136"/>
      </rPr>
      <t>)</t>
    </r>
    <r>
      <rPr>
        <sz val="12"/>
        <rFont val="標楷體"/>
        <family val="4"/>
        <charset val="136"/>
      </rPr>
      <t>]</t>
    </r>
    <r>
      <rPr>
        <sz val="12"/>
        <color indexed="10"/>
        <rFont val="標楷體"/>
        <family val="4"/>
        <charset val="136"/>
      </rPr>
      <t>/2</t>
    </r>
    <r>
      <rPr>
        <sz val="12"/>
        <rFont val="標楷體"/>
        <family val="4"/>
        <charset val="136"/>
      </rPr>
      <t>月</t>
    </r>
    <phoneticPr fontId="2" type="noConversion"/>
  </si>
  <si>
    <r>
      <rPr>
        <b/>
        <sz val="10"/>
        <rFont val="標楷體"/>
        <family val="4"/>
        <charset val="136"/>
      </rPr>
      <t>※11</t>
    </r>
    <r>
      <rPr>
        <sz val="10"/>
        <rFont val="標楷體"/>
        <family val="4"/>
        <charset val="136"/>
      </rPr>
      <t>-12</t>
    </r>
    <r>
      <rPr>
        <b/>
        <sz val="10"/>
        <rFont val="標楷體"/>
        <family val="4"/>
        <charset val="136"/>
      </rPr>
      <t>月估計</t>
    </r>
    <r>
      <rPr>
        <sz val="10"/>
        <rFont val="標楷體"/>
        <family val="4"/>
        <charset val="136"/>
      </rPr>
      <t>平均數(B)較1-10月實付</t>
    </r>
    <r>
      <rPr>
        <b/>
        <sz val="10"/>
        <rFont val="標楷體"/>
        <family val="4"/>
        <charset val="136"/>
      </rPr>
      <t>平均數(A)變動比率</t>
    </r>
    <r>
      <rPr>
        <sz val="10"/>
        <rFont val="標楷體"/>
        <family val="4"/>
        <charset val="136"/>
      </rPr>
      <t>：</t>
    </r>
    <phoneticPr fontId="2" type="noConversion"/>
  </si>
  <si>
    <r>
      <t>雲林縣政府暨所屬機關 113年度人事費支出調查表(正式編制員額及技工工友專用)</t>
    </r>
    <r>
      <rPr>
        <b/>
        <sz val="18"/>
        <rFont val="標楷體"/>
        <family val="4"/>
        <charset val="136"/>
      </rPr>
      <t>（公務單位適用）</t>
    </r>
    <phoneticPr fontId="2" type="noConversion"/>
  </si>
  <si>
    <t>雲林縣政府所屬各級學校 113 年度人事費支出調查表(正式編制員額及技工工友專用)</t>
    <phoneticPr fontId="2" type="noConversion"/>
  </si>
  <si>
    <t xml:space="preserve">                       113年1月至10月份人事費實付數</t>
    <phoneticPr fontId="2" type="noConversion"/>
  </si>
  <si>
    <t>預計113年11月至12月份人事費應付數</t>
    <phoneticPr fontId="2" type="noConversion"/>
  </si>
  <si>
    <t xml:space="preserve">      5.配合勞動基準法第38條規定修正施行，請將技工、工友(含駕駛)，113年不休假工資設算。</t>
    <phoneticPr fontId="2" type="noConversion"/>
  </si>
  <si>
    <t>※代理教師人數：112學年度下學期      人；113學年度上學期      人</t>
    <phoneticPr fontId="2" type="noConversion"/>
  </si>
  <si>
    <r>
      <t xml:space="preserve">                       113</t>
    </r>
    <r>
      <rPr>
        <sz val="12"/>
        <rFont val="細明體"/>
        <family val="3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細明體"/>
        <family val="3"/>
        <charset val="136"/>
      </rPr>
      <t>月至10月份人事費實付數</t>
    </r>
    <phoneticPr fontId="2" type="noConversion"/>
  </si>
  <si>
    <t xml:space="preserve">      6.配合勞動基準法第38條規定修正施行，請將技工、工友(含駕駛)，113年不休假工資設算。</t>
    <phoneticPr fontId="2" type="noConversion"/>
  </si>
  <si>
    <t>前(112)年決算數</t>
    <phoneticPr fontId="2" type="noConversion"/>
  </si>
  <si>
    <t xml:space="preserve">     預算：員</t>
    <phoneticPr fontId="2" type="noConversion"/>
  </si>
  <si>
    <r>
      <t xml:space="preserve">約聘僱人員人事費預算數
</t>
    </r>
    <r>
      <rPr>
        <sz val="12"/>
        <rFont val="標楷體"/>
        <family val="4"/>
        <charset val="136"/>
      </rPr>
      <t>(不含加班值班費）</t>
    </r>
    <phoneticPr fontId="2" type="noConversion"/>
  </si>
  <si>
    <t>現金給與酬金</t>
    <phoneticPr fontId="2" type="noConversion"/>
  </si>
  <si>
    <r>
      <t>保險費</t>
    </r>
    <r>
      <rPr>
        <sz val="12"/>
        <rFont val="Times New Roman"/>
        <family val="1"/>
      </rPr>
      <t xml:space="preserve">              (</t>
    </r>
    <r>
      <rPr>
        <sz val="12"/>
        <rFont val="標楷體"/>
        <family val="4"/>
        <charset val="136"/>
      </rPr>
      <t>政府負擔勞保、</t>
    </r>
    <r>
      <rPr>
        <sz val="12"/>
        <rFont val="標楷體"/>
        <family val="4"/>
        <charset val="136"/>
      </rPr>
      <t>健保</t>
    </r>
    <r>
      <rPr>
        <sz val="12"/>
        <rFont val="Times New Roman"/>
        <family val="1"/>
      </rPr>
      <t>)</t>
    </r>
    <phoneticPr fontId="2" type="noConversion"/>
  </si>
  <si>
    <r>
      <t>離職儲金</t>
    </r>
    <r>
      <rPr>
        <sz val="12"/>
        <rFont val="Times New Roman"/>
        <family val="1"/>
      </rPr>
      <t xml:space="preserve">            (</t>
    </r>
    <r>
      <rPr>
        <sz val="12"/>
        <rFont val="標楷體"/>
        <family val="4"/>
        <charset val="136"/>
      </rPr>
      <t>政府負擔</t>
    </r>
    <r>
      <rPr>
        <sz val="12"/>
        <rFont val="Times New Roman"/>
        <family val="1"/>
      </rPr>
      <t>)</t>
    </r>
    <phoneticPr fontId="2" type="noConversion"/>
  </si>
  <si>
    <t>年終工作獎金</t>
    <phoneticPr fontId="2" type="noConversion"/>
  </si>
  <si>
    <r>
      <t>說明：1.本表以</t>
    </r>
    <r>
      <rPr>
        <b/>
        <sz val="12"/>
        <color indexed="10"/>
        <rFont val="標楷體"/>
        <family val="4"/>
        <charset val="136"/>
      </rPr>
      <t>縣庫負擔及一般性補助款</t>
    </r>
    <r>
      <rPr>
        <b/>
        <sz val="12"/>
        <color indexed="10"/>
        <rFont val="標楷體"/>
        <family val="4"/>
        <charset val="136"/>
      </rPr>
      <t>約聘僱人員</t>
    </r>
    <r>
      <rPr>
        <sz val="12"/>
        <rFont val="標楷體"/>
        <family val="4"/>
        <charset val="136"/>
      </rPr>
      <t>人事費項下開支者為列報範圍，中央補助計畫約聘僱人員人事費不列入。</t>
    </r>
    <phoneticPr fontId="2" type="noConversion"/>
  </si>
  <si>
    <t xml:space="preserve">           </t>
    <phoneticPr fontId="2" type="noConversion"/>
  </si>
  <si>
    <r>
      <t>雲林縣政府暨所屬機關 113年度人事費支出調查表</t>
    </r>
    <r>
      <rPr>
        <b/>
        <sz val="18"/>
        <rFont val="標楷體"/>
        <family val="4"/>
        <charset val="136"/>
      </rPr>
      <t>(縣庫負擔約聘僱人員專用</t>
    </r>
    <r>
      <rPr>
        <sz val="18"/>
        <rFont val="標楷體"/>
        <family val="4"/>
        <charset val="136"/>
      </rPr>
      <t>)</t>
    </r>
    <r>
      <rPr>
        <b/>
        <sz val="18"/>
        <rFont val="標楷體"/>
        <family val="4"/>
        <charset val="136"/>
      </rPr>
      <t>(公務單位適用)</t>
    </r>
    <phoneticPr fontId="2" type="noConversion"/>
  </si>
  <si>
    <r>
      <t xml:space="preserve">                     </t>
    </r>
    <r>
      <rPr>
        <b/>
        <sz val="12"/>
        <rFont val="Times New Roman"/>
        <family val="1"/>
      </rPr>
      <t xml:space="preserve">  113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1</t>
    </r>
    <r>
      <rPr>
        <b/>
        <sz val="12"/>
        <rFont val="標楷體"/>
        <family val="4"/>
        <charset val="136"/>
      </rPr>
      <t>月至10月</t>
    </r>
    <r>
      <rPr>
        <sz val="12"/>
        <rFont val="標楷體"/>
        <family val="4"/>
        <charset val="136"/>
      </rPr>
      <t>份人事費實付數</t>
    </r>
    <phoneticPr fontId="2" type="noConversion"/>
  </si>
  <si>
    <r>
      <t>預計</t>
    </r>
    <r>
      <rPr>
        <b/>
        <sz val="12"/>
        <color indexed="10"/>
        <rFont val="標楷體"/>
        <family val="4"/>
        <charset val="136"/>
      </rPr>
      <t>113年11月至12月</t>
    </r>
    <r>
      <rPr>
        <sz val="12"/>
        <color indexed="10"/>
        <rFont val="標楷體"/>
        <family val="4"/>
        <charset val="136"/>
      </rPr>
      <t>份</t>
    </r>
    <r>
      <rPr>
        <sz val="12"/>
        <rFont val="標楷體"/>
        <family val="4"/>
        <charset val="136"/>
      </rPr>
      <t>人事費應付數</t>
    </r>
    <phoneticPr fontId="2" type="noConversion"/>
  </si>
  <si>
    <t>11-12月月平均數
(B)=[(10)+(11)+(12)]/2月</t>
    <phoneticPr fontId="2" type="noConversion"/>
  </si>
  <si>
    <r>
      <t>※11-12</t>
    </r>
    <r>
      <rPr>
        <b/>
        <sz val="9"/>
        <rFont val="標楷體"/>
        <family val="4"/>
        <charset val="136"/>
      </rPr>
      <t>月估計</t>
    </r>
    <r>
      <rPr>
        <sz val="9"/>
        <rFont val="標楷體"/>
        <family val="4"/>
        <charset val="136"/>
      </rPr>
      <t>平均數(B)較1-10月實付</t>
    </r>
    <r>
      <rPr>
        <b/>
        <sz val="9"/>
        <rFont val="標楷體"/>
        <family val="4"/>
        <charset val="136"/>
      </rPr>
      <t>平均數(A)變動比率</t>
    </r>
    <r>
      <rPr>
        <sz val="9"/>
        <rFont val="標楷體"/>
        <family val="4"/>
        <charset val="136"/>
      </rPr>
      <t>：</t>
    </r>
    <phoneticPr fontId="2" type="noConversion"/>
  </si>
  <si>
    <t xml:space="preserve">      4.請注意：除新增員額外，11-12月估計平均數(B)較1-10月實付平均數(B)變動比率應相當。</t>
    <phoneticPr fontId="2" type="noConversion"/>
  </si>
  <si>
    <t>休慰勞假補助費、不休假加班費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</si>
</sst>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3" formatCode="_-* #,##0.00_-;\-* #,##0.00_-;_-* &quot;-&quot;??_-;_-@_-"/>
    <numFmt numFmtId="176" formatCode="_-* #,##0_-;\-* #,##0_-;_-* &quot;-&quot;??_-;_-@_-"/>
    <numFmt numFmtId="177" formatCode="General_)"/>
    <numFmt numFmtId="178" formatCode="0.00_)"/>
    <numFmt numFmtId="179" formatCode="0.00_ "/>
    <numFmt numFmtId="180" formatCode="#,##0_ ;[Red]\-#,##0\ "/>
    <numFmt numFmtId="181" formatCode="#,##0_ "/>
  </numFmts>
  <fonts count="4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8"/>
      <name val="標楷體"/>
      <family val="4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b/>
      <u/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name val="華康新儷粗黑"/>
      <family val="1"/>
      <charset val="136"/>
    </font>
    <font>
      <sz val="14"/>
      <name val="Arial"/>
      <family val="2"/>
    </font>
    <font>
      <sz val="12"/>
      <name val="新細明體"/>
      <family val="1"/>
      <charset val="136"/>
    </font>
    <font>
      <sz val="11"/>
      <name val="Times New Roman"/>
      <family val="1"/>
    </font>
    <font>
      <sz val="12"/>
      <name val="Courier"/>
      <family val="3"/>
    </font>
    <font>
      <b/>
      <i/>
      <sz val="16"/>
      <name val="Helv"/>
      <family val="2"/>
    </font>
    <font>
      <sz val="10"/>
      <name val="Arial"/>
      <family val="2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b/>
      <sz val="9"/>
      <color indexed="81"/>
      <name val="新細明體"/>
      <family val="1"/>
      <charset val="136"/>
    </font>
    <font>
      <u/>
      <sz val="12"/>
      <name val="標楷體"/>
      <family val="4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b/>
      <sz val="10"/>
      <name val="標楷體"/>
      <family val="4"/>
      <charset val="136"/>
    </font>
    <font>
      <b/>
      <u/>
      <sz val="12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color indexed="12"/>
      <name val="標楷體"/>
      <family val="4"/>
      <charset val="136"/>
    </font>
    <font>
      <sz val="14"/>
      <name val="新細明體"/>
      <family val="1"/>
      <charset val="136"/>
    </font>
    <font>
      <sz val="9"/>
      <name val="標楷體"/>
      <family val="4"/>
      <charset val="136"/>
    </font>
    <font>
      <b/>
      <sz val="9"/>
      <name val="標楷體"/>
      <family val="4"/>
      <charset val="136"/>
    </font>
    <font>
      <sz val="11"/>
      <name val="標楷體"/>
      <family val="4"/>
      <charset val="136"/>
    </font>
    <font>
      <sz val="12"/>
      <color indexed="10"/>
      <name val="標楷體"/>
      <family val="4"/>
      <charset val="136"/>
    </font>
    <font>
      <b/>
      <sz val="16"/>
      <name val="標楷體"/>
      <family val="4"/>
      <charset val="136"/>
    </font>
    <font>
      <sz val="11"/>
      <color indexed="10"/>
      <name val="標楷體"/>
      <family val="4"/>
      <charset val="136"/>
    </font>
    <font>
      <sz val="12"/>
      <color indexed="14"/>
      <name val="標楷體"/>
      <family val="4"/>
      <charset val="136"/>
    </font>
    <font>
      <b/>
      <u/>
      <sz val="16"/>
      <color indexed="14"/>
      <name val="標楷體"/>
      <family val="4"/>
      <charset val="136"/>
    </font>
    <font>
      <b/>
      <sz val="18"/>
      <name val="標楷體"/>
      <family val="4"/>
      <charset val="136"/>
    </font>
    <font>
      <sz val="10"/>
      <name val="新細明體"/>
      <family val="1"/>
      <charset val="136"/>
      <scheme val="major"/>
    </font>
    <font>
      <b/>
      <sz val="10"/>
      <color indexed="10"/>
      <name val="新細明體"/>
      <family val="1"/>
      <charset val="136"/>
      <scheme val="major"/>
    </font>
    <font>
      <b/>
      <sz val="10"/>
      <name val="新細明體"/>
      <family val="1"/>
      <charset val="136"/>
      <scheme val="major"/>
    </font>
    <font>
      <sz val="9"/>
      <name val="新細明體"/>
      <family val="1"/>
      <charset val="136"/>
      <scheme val="major"/>
    </font>
    <font>
      <b/>
      <sz val="12"/>
      <name val="Times New Roman"/>
      <family val="1"/>
    </font>
    <font>
      <b/>
      <sz val="12"/>
      <color indexed="10"/>
      <name val="標楷體"/>
      <family val="4"/>
      <charset val="136"/>
    </font>
    <font>
      <sz val="12"/>
      <color indexed="12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0">
    <xf numFmtId="0" fontId="0" fillId="0" borderId="0"/>
    <xf numFmtId="38" fontId="13" fillId="0" borderId="0" applyBorder="0" applyAlignment="0"/>
    <xf numFmtId="177" fontId="14" fillId="2" borderId="1" applyNumberFormat="0" applyFont="0" applyFill="0" applyBorder="0">
      <alignment horizontal="center" vertical="center"/>
    </xf>
    <xf numFmtId="178" fontId="15" fillId="0" borderId="0"/>
    <xf numFmtId="0" fontId="16" fillId="0" borderId="0"/>
    <xf numFmtId="0" fontId="12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2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 wrapText="1"/>
    </xf>
    <xf numFmtId="49" fontId="7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4" fillId="0" borderId="5" xfId="5" applyFont="1" applyBorder="1" applyAlignment="1">
      <alignment horizontal="right" vertical="center"/>
    </xf>
    <xf numFmtId="0" fontId="4" fillId="0" borderId="5" xfId="5" applyFont="1" applyBorder="1" applyAlignment="1">
      <alignment vertical="center"/>
    </xf>
    <xf numFmtId="0" fontId="3" fillId="0" borderId="0" xfId="5" applyFont="1" applyAlignment="1">
      <alignment vertical="center"/>
    </xf>
    <xf numFmtId="0" fontId="12" fillId="0" borderId="1" xfId="5" applyBorder="1" applyAlignment="1">
      <alignment horizontal="right" vertical="center"/>
    </xf>
    <xf numFmtId="0" fontId="4" fillId="0" borderId="1" xfId="5" applyFont="1" applyBorder="1" applyAlignment="1">
      <alignment horizontal="left" wrapText="1"/>
    </xf>
    <xf numFmtId="0" fontId="12" fillId="0" borderId="5" xfId="5" applyBorder="1" applyAlignment="1">
      <alignment horizontal="right" vertical="center"/>
    </xf>
    <xf numFmtId="0" fontId="3" fillId="0" borderId="0" xfId="5" applyFont="1" applyAlignment="1">
      <alignment horizontal="right" vertical="center"/>
    </xf>
    <xf numFmtId="0" fontId="18" fillId="0" borderId="0" xfId="5" applyFont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8" fontId="4" fillId="0" borderId="1" xfId="6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76" fontId="12" fillId="0" borderId="6" xfId="6" applyNumberFormat="1" applyFont="1" applyBorder="1" applyAlignment="1">
      <alignment vertical="center"/>
    </xf>
    <xf numFmtId="176" fontId="12" fillId="0" borderId="6" xfId="6" applyNumberFormat="1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76" fontId="12" fillId="0" borderId="0" xfId="6" applyNumberFormat="1" applyFont="1" applyBorder="1" applyAlignment="1">
      <alignment vertical="center"/>
    </xf>
    <xf numFmtId="176" fontId="21" fillId="0" borderId="0" xfId="6" applyNumberFormat="1" applyFont="1" applyBorder="1" applyAlignment="1">
      <alignment horizontal="center" vertical="center" wrapText="1"/>
    </xf>
    <xf numFmtId="176" fontId="22" fillId="0" borderId="0" xfId="6" applyNumberFormat="1" applyFont="1" applyBorder="1" applyAlignment="1">
      <alignment horizontal="center" vertical="center" wrapText="1"/>
    </xf>
    <xf numFmtId="176" fontId="24" fillId="0" borderId="0" xfId="6" applyNumberFormat="1" applyFont="1" applyFill="1" applyBorder="1" applyAlignment="1">
      <alignment horizontal="center" vertical="center" wrapText="1"/>
    </xf>
    <xf numFmtId="176" fontId="12" fillId="0" borderId="0" xfId="6" applyNumberFormat="1" applyFont="1" applyFill="1" applyBorder="1" applyAlignment="1">
      <alignment vertical="center"/>
    </xf>
    <xf numFmtId="176" fontId="24" fillId="0" borderId="0" xfId="6" applyNumberFormat="1" applyFont="1" applyFill="1" applyBorder="1" applyAlignment="1">
      <alignment vertical="center"/>
    </xf>
    <xf numFmtId="176" fontId="12" fillId="3" borderId="7" xfId="6" applyNumberFormat="1" applyFont="1" applyFill="1" applyBorder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28" fillId="0" borderId="0" xfId="0" applyFont="1"/>
    <xf numFmtId="10" fontId="20" fillId="0" borderId="0" xfId="0" applyNumberFormat="1" applyFont="1"/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top"/>
    </xf>
    <xf numFmtId="10" fontId="20" fillId="3" borderId="0" xfId="0" applyNumberFormat="1" applyFont="1" applyFill="1"/>
    <xf numFmtId="0" fontId="4" fillId="0" borderId="2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176" fontId="22" fillId="0" borderId="6" xfId="6" applyNumberFormat="1" applyFont="1" applyBorder="1" applyAlignment="1" applyProtection="1">
      <alignment vertical="center"/>
      <protection locked="0"/>
    </xf>
    <xf numFmtId="176" fontId="22" fillId="0" borderId="6" xfId="6" applyNumberFormat="1" applyFont="1" applyBorder="1" applyAlignment="1" applyProtection="1">
      <alignment vertical="center" wrapText="1"/>
      <protection locked="0"/>
    </xf>
    <xf numFmtId="176" fontId="12" fillId="0" borderId="6" xfId="6" applyNumberFormat="1" applyFont="1" applyBorder="1" applyAlignment="1" applyProtection="1">
      <alignment vertical="center"/>
      <protection locked="0"/>
    </xf>
    <xf numFmtId="176" fontId="22" fillId="0" borderId="10" xfId="6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10" fontId="20" fillId="2" borderId="0" xfId="0" applyNumberFormat="1" applyFont="1" applyFill="1"/>
    <xf numFmtId="176" fontId="27" fillId="3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80" fontId="12" fillId="3" borderId="1" xfId="0" applyNumberFormat="1" applyFont="1" applyFill="1" applyBorder="1" applyAlignment="1">
      <alignment vertical="center"/>
    </xf>
    <xf numFmtId="181" fontId="0" fillId="3" borderId="1" xfId="0" applyNumberFormat="1" applyFill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176" fontId="12" fillId="0" borderId="14" xfId="6" applyNumberFormat="1" applyFont="1" applyBorder="1" applyAlignment="1">
      <alignment vertical="center"/>
    </xf>
    <xf numFmtId="176" fontId="12" fillId="0" borderId="1" xfId="6" applyNumberFormat="1" applyFont="1" applyBorder="1" applyAlignment="1">
      <alignment vertical="center"/>
    </xf>
    <xf numFmtId="176" fontId="21" fillId="0" borderId="1" xfId="6" applyNumberFormat="1" applyFont="1" applyBorder="1" applyAlignment="1">
      <alignment horizontal="center" vertical="center" wrapText="1"/>
    </xf>
    <xf numFmtId="176" fontId="22" fillId="0" borderId="4" xfId="6" applyNumberFormat="1" applyFont="1" applyBorder="1" applyAlignment="1">
      <alignment horizontal="center" vertical="center" wrapText="1"/>
    </xf>
    <xf numFmtId="176" fontId="12" fillId="3" borderId="1" xfId="6" applyNumberFormat="1" applyFont="1" applyFill="1" applyBorder="1" applyAlignment="1">
      <alignment vertical="center"/>
    </xf>
    <xf numFmtId="176" fontId="24" fillId="3" borderId="15" xfId="6" applyNumberFormat="1" applyFont="1" applyFill="1" applyBorder="1" applyAlignment="1">
      <alignment vertical="center"/>
    </xf>
    <xf numFmtId="0" fontId="4" fillId="0" borderId="0" xfId="0" applyFont="1" applyAlignment="1">
      <alignment horizontal="left" wrapText="1"/>
    </xf>
    <xf numFmtId="0" fontId="20" fillId="3" borderId="0" xfId="0" applyFont="1" applyFill="1"/>
    <xf numFmtId="0" fontId="7" fillId="0" borderId="0" xfId="0" applyFont="1"/>
    <xf numFmtId="0" fontId="30" fillId="0" borderId="0" xfId="0" applyFont="1"/>
    <xf numFmtId="176" fontId="37" fillId="0" borderId="1" xfId="6" applyNumberFormat="1" applyFont="1" applyBorder="1" applyAlignment="1">
      <alignment vertical="center" wrapText="1"/>
    </xf>
    <xf numFmtId="176" fontId="37" fillId="0" borderId="1" xfId="6" applyNumberFormat="1" applyFont="1" applyBorder="1" applyAlignment="1">
      <alignment horizontal="center" vertical="center" wrapText="1"/>
    </xf>
    <xf numFmtId="176" fontId="37" fillId="0" borderId="1" xfId="6" applyNumberFormat="1" applyFont="1" applyFill="1" applyBorder="1" applyAlignment="1">
      <alignment vertical="center" wrapText="1"/>
    </xf>
    <xf numFmtId="0" fontId="37" fillId="0" borderId="1" xfId="0" applyFont="1" applyBorder="1" applyAlignment="1">
      <alignment horizontal="center" vertical="center" wrapText="1"/>
    </xf>
    <xf numFmtId="176" fontId="37" fillId="0" borderId="1" xfId="6" applyNumberFormat="1" applyFont="1" applyFill="1" applyBorder="1" applyAlignment="1">
      <alignment horizontal="center" vertical="center" wrapText="1"/>
    </xf>
    <xf numFmtId="176" fontId="37" fillId="0" borderId="1" xfId="6" applyNumberFormat="1" applyFont="1" applyFill="1" applyBorder="1" applyAlignment="1">
      <alignment wrapText="1"/>
    </xf>
    <xf numFmtId="176" fontId="38" fillId="0" borderId="1" xfId="6" applyNumberFormat="1" applyFont="1" applyFill="1" applyBorder="1" applyAlignment="1">
      <alignment wrapText="1"/>
    </xf>
    <xf numFmtId="176" fontId="37" fillId="4" borderId="1" xfId="6" applyNumberFormat="1" applyFont="1" applyFill="1" applyBorder="1" applyAlignment="1">
      <alignment horizontal="center" vertical="center" wrapText="1"/>
    </xf>
    <xf numFmtId="176" fontId="37" fillId="4" borderId="1" xfId="6" applyNumberFormat="1" applyFont="1" applyFill="1" applyBorder="1" applyAlignment="1">
      <alignment horizontal="left" vertical="center" wrapText="1"/>
    </xf>
    <xf numFmtId="176" fontId="37" fillId="4" borderId="1" xfId="6" applyNumberFormat="1" applyFont="1" applyFill="1" applyBorder="1" applyAlignment="1">
      <alignment vertical="center" wrapText="1"/>
    </xf>
    <xf numFmtId="176" fontId="39" fillId="4" borderId="1" xfId="6" applyNumberFormat="1" applyFont="1" applyFill="1" applyBorder="1" applyAlignment="1">
      <alignment horizontal="center" vertical="center" wrapText="1"/>
    </xf>
    <xf numFmtId="176" fontId="38" fillId="4" borderId="1" xfId="6" applyNumberFormat="1" applyFont="1" applyFill="1" applyBorder="1" applyAlignment="1">
      <alignment horizontal="center" vertical="center" wrapText="1"/>
    </xf>
    <xf numFmtId="176" fontId="37" fillId="4" borderId="1" xfId="6" applyNumberFormat="1" applyFont="1" applyFill="1" applyBorder="1" applyAlignment="1">
      <alignment wrapText="1"/>
    </xf>
    <xf numFmtId="179" fontId="40" fillId="0" borderId="1" xfId="0" applyNumberFormat="1" applyFont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12" xfId="0" applyBorder="1"/>
    <xf numFmtId="0" fontId="23" fillId="0" borderId="5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Protection="1">
      <protection locked="0"/>
    </xf>
    <xf numFmtId="0" fontId="4" fillId="0" borderId="5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12" fillId="3" borderId="20" xfId="6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0" fillId="0" borderId="10" xfId="0" applyBorder="1"/>
    <xf numFmtId="0" fontId="0" fillId="0" borderId="12" xfId="0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 applyProtection="1">
      <alignment horizontal="center" vertical="top"/>
      <protection locked="0"/>
    </xf>
    <xf numFmtId="49" fontId="7" fillId="0" borderId="10" xfId="0" applyNumberFormat="1" applyFont="1" applyBorder="1" applyAlignment="1">
      <alignment horizontal="center" vertical="center"/>
    </xf>
    <xf numFmtId="176" fontId="22" fillId="0" borderId="20" xfId="6" applyNumberFormat="1" applyFont="1" applyBorder="1" applyAlignment="1" applyProtection="1">
      <alignment vertical="center"/>
      <protection locked="0"/>
    </xf>
    <xf numFmtId="176" fontId="22" fillId="0" borderId="4" xfId="6" applyNumberFormat="1" applyFont="1" applyBorder="1" applyAlignment="1" applyProtection="1">
      <alignment vertical="center"/>
      <protection locked="0"/>
    </xf>
    <xf numFmtId="0" fontId="9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76" fontId="22" fillId="3" borderId="20" xfId="6" applyNumberFormat="1" applyFont="1" applyFill="1" applyBorder="1" applyAlignment="1" applyProtection="1">
      <alignment vertical="center"/>
    </xf>
    <xf numFmtId="0" fontId="0" fillId="0" borderId="3" xfId="0" applyBorder="1"/>
    <xf numFmtId="0" fontId="4" fillId="0" borderId="15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0" fillId="0" borderId="22" xfId="0" applyBorder="1"/>
    <xf numFmtId="0" fontId="0" fillId="0" borderId="0" xfId="0"/>
    <xf numFmtId="176" fontId="37" fillId="4" borderId="20" xfId="6" applyNumberFormat="1" applyFont="1" applyFill="1" applyBorder="1" applyAlignment="1">
      <alignment wrapText="1"/>
    </xf>
    <xf numFmtId="0" fontId="0" fillId="4" borderId="4" xfId="0" applyFill="1" applyBorder="1" applyAlignment="1">
      <alignment wrapText="1"/>
    </xf>
    <xf numFmtId="49" fontId="38" fillId="0" borderId="16" xfId="6" applyNumberFormat="1" applyFont="1" applyFill="1" applyBorder="1" applyAlignment="1">
      <alignment wrapText="1"/>
    </xf>
    <xf numFmtId="49" fontId="0" fillId="0" borderId="17" xfId="0" applyNumberFormat="1" applyBorder="1" applyAlignment="1">
      <alignment wrapText="1"/>
    </xf>
    <xf numFmtId="49" fontId="0" fillId="0" borderId="18" xfId="0" applyNumberFormat="1" applyBorder="1" applyAlignment="1">
      <alignment wrapText="1"/>
    </xf>
    <xf numFmtId="49" fontId="0" fillId="0" borderId="19" xfId="0" applyNumberFormat="1" applyBorder="1" applyAlignment="1">
      <alignment wrapText="1"/>
    </xf>
    <xf numFmtId="49" fontId="0" fillId="0" borderId="11" xfId="0" applyNumberFormat="1" applyBorder="1" applyAlignment="1">
      <alignment wrapText="1"/>
    </xf>
    <xf numFmtId="49" fontId="0" fillId="0" borderId="10" xfId="0" applyNumberFormat="1" applyBorder="1" applyAlignment="1">
      <alignment wrapText="1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vertical="top" wrapText="1"/>
    </xf>
    <xf numFmtId="0" fontId="0" fillId="0" borderId="4" xfId="0" applyBorder="1"/>
    <xf numFmtId="0" fontId="4" fillId="0" borderId="16" xfId="0" applyFont="1" applyBorder="1" applyAlignment="1">
      <alignment vertical="top" wrapText="1"/>
    </xf>
    <xf numFmtId="0" fontId="0" fillId="0" borderId="10" xfId="0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0" borderId="12" xfId="0" applyNumberFormat="1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176" fontId="24" fillId="3" borderId="20" xfId="6" applyNumberFormat="1" applyFont="1" applyFill="1" applyBorder="1" applyAlignment="1">
      <alignment vertical="center"/>
    </xf>
    <xf numFmtId="176" fontId="24" fillId="3" borderId="4" xfId="6" applyNumberFormat="1" applyFont="1" applyFill="1" applyBorder="1" applyAlignment="1">
      <alignment vertical="center"/>
    </xf>
    <xf numFmtId="176" fontId="38" fillId="4" borderId="20" xfId="6" applyNumberFormat="1" applyFont="1" applyFill="1" applyBorder="1" applyAlignment="1">
      <alignment wrapText="1"/>
    </xf>
    <xf numFmtId="176" fontId="38" fillId="0" borderId="20" xfId="6" applyNumberFormat="1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6" xfId="0" applyFont="1" applyBorder="1" applyAlignment="1">
      <alignment horizontal="center" vertical="top" wrapText="1"/>
    </xf>
    <xf numFmtId="0" fontId="37" fillId="0" borderId="2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8" xfId="0" applyFont="1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33" fillId="0" borderId="5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49" fontId="7" fillId="0" borderId="26" xfId="0" applyNumberFormat="1" applyFont="1" applyBorder="1" applyAlignment="1">
      <alignment horizontal="center" vertical="center"/>
    </xf>
    <xf numFmtId="176" fontId="12" fillId="0" borderId="27" xfId="6" applyNumberFormat="1" applyFont="1" applyFill="1" applyBorder="1" applyAlignment="1">
      <alignment vertical="center"/>
    </xf>
    <xf numFmtId="176" fontId="12" fillId="0" borderId="4" xfId="6" applyNumberFormat="1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4" fillId="0" borderId="0" xfId="0" applyFont="1"/>
    <xf numFmtId="0" fontId="0" fillId="0" borderId="10" xfId="0" applyBorder="1" applyAlignment="1">
      <alignment horizontal="center" vertical="center" wrapText="1"/>
    </xf>
    <xf numFmtId="176" fontId="24" fillId="3" borderId="20" xfId="6" applyNumberFormat="1" applyFont="1" applyFill="1" applyBorder="1" applyAlignment="1">
      <alignment horizontal="center" vertical="center" wrapText="1"/>
    </xf>
    <xf numFmtId="176" fontId="24" fillId="3" borderId="4" xfId="6" applyNumberFormat="1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top" wrapText="1"/>
    </xf>
    <xf numFmtId="0" fontId="4" fillId="0" borderId="0" xfId="0" applyFont="1" applyAlignment="1" applyProtection="1">
      <alignment vertical="center"/>
      <protection locked="0"/>
    </xf>
    <xf numFmtId="0" fontId="3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1" fillId="0" borderId="20" xfId="9" applyNumberFormat="1" applyFont="1" applyBorder="1" applyAlignment="1" applyProtection="1">
      <alignment vertical="center"/>
      <protection locked="0"/>
    </xf>
    <xf numFmtId="176" fontId="1" fillId="0" borderId="4" xfId="9" applyNumberFormat="1" applyFont="1" applyBorder="1" applyAlignment="1" applyProtection="1">
      <alignment vertical="center"/>
      <protection locked="0"/>
    </xf>
    <xf numFmtId="176" fontId="1" fillId="0" borderId="6" xfId="9" applyNumberFormat="1" applyFont="1" applyBorder="1" applyAlignment="1" applyProtection="1">
      <alignment vertical="center"/>
      <protection locked="0"/>
    </xf>
    <xf numFmtId="176" fontId="1" fillId="0" borderId="6" xfId="9" applyNumberFormat="1" applyFont="1" applyBorder="1" applyAlignment="1" applyProtection="1">
      <alignment vertical="center" wrapText="1"/>
      <protection locked="0"/>
    </xf>
    <xf numFmtId="176" fontId="1" fillId="3" borderId="20" xfId="9" applyNumberFormat="1" applyFont="1" applyFill="1" applyBorder="1" applyAlignment="1" applyProtection="1">
      <alignment vertical="center"/>
    </xf>
    <xf numFmtId="0" fontId="0" fillId="0" borderId="17" xfId="0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176" fontId="1" fillId="0" borderId="10" xfId="9" applyNumberFormat="1" applyFont="1" applyBorder="1" applyAlignment="1" applyProtection="1">
      <alignment horizontal="center" vertical="center" wrapText="1"/>
      <protection locked="0"/>
    </xf>
    <xf numFmtId="176" fontId="1" fillId="3" borderId="20" xfId="9" applyNumberFormat="1" applyFont="1" applyFill="1" applyBorder="1" applyAlignment="1" applyProtection="1">
      <alignment horizontal="center" vertical="center" wrapText="1"/>
    </xf>
    <xf numFmtId="180" fontId="1" fillId="3" borderId="1" xfId="0" applyNumberFormat="1" applyFont="1" applyFill="1" applyBorder="1" applyAlignment="1">
      <alignment vertical="center"/>
    </xf>
    <xf numFmtId="0" fontId="43" fillId="0" borderId="0" xfId="0" applyFont="1" applyProtection="1">
      <protection locked="0"/>
    </xf>
  </cellXfs>
  <cellStyles count="10">
    <cellStyle name="eng" xfId="1" xr:uid="{55226469-3E07-49DA-86D6-5115D5DF1E5B}"/>
    <cellStyle name="lu" xfId="2" xr:uid="{7601AB19-9CAD-4576-A831-1AD2CCCC7DEE}"/>
    <cellStyle name="Normal - Style1" xfId="3" xr:uid="{C8F1D52B-EFA8-4608-8E8D-DB39E34FD277}"/>
    <cellStyle name="Normal_Basic Assumptions" xfId="4" xr:uid="{0CAC6BE0-851C-4296-97B8-0C89B4A81299}"/>
    <cellStyle name="一般" xfId="0" builtinId="0"/>
    <cellStyle name="一般_98基本財政需求估算-不含退撫" xfId="5" xr:uid="{9C9FF097-7CC7-4B08-A977-CC261A7E6651}"/>
    <cellStyle name="千分位" xfId="6" builtinId="3"/>
    <cellStyle name="千分位 2" xfId="7" xr:uid="{15120BAC-E1FD-4AB5-AF0D-1B88A344D9B1}"/>
    <cellStyle name="千分位 2 2" xfId="9" xr:uid="{1677741A-09E1-484F-A339-0FC9C4E736DE}"/>
    <cellStyle name="貨幣[0]_Apply" xfId="8" xr:uid="{B680898E-355D-4BA1-92C0-7DF6758A15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89&#38928;&#31639;\89&#22283;&#20013;&#20154;&#26989;&#32147;&#36027;&#27010;&#316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人基表89"/>
      <sheetName val="基準表A3正反橫印"/>
      <sheetName val="正式人員估算表B4正反橫印"/>
      <sheetName val="國中概算B4正反直印"/>
      <sheetName val="人事費分析表"/>
      <sheetName val="用途別"/>
      <sheetName val="資本支出"/>
      <sheetName val="中程資本計畫"/>
      <sheetName val="Sheet3"/>
      <sheetName val="比較"/>
      <sheetName val="總表"/>
      <sheetName val="線性關係"/>
      <sheetName val="1-3款"/>
      <sheetName val="1-3款(人數)"/>
      <sheetName val="1-1.5"/>
      <sheetName val="1.0~1.5倍(人數)"/>
      <sheetName val="1.5-2.5"/>
      <sheetName val="1.5~2.5倍(人數)"/>
      <sheetName val="92.4-93.4"/>
      <sheetName val="1-1_5"/>
      <sheetName val="1-1_51"/>
      <sheetName val="1_0~1_5倍(人數)"/>
      <sheetName val="1_5-2_5"/>
      <sheetName val="1_5~2_5倍(人數)"/>
      <sheetName val="92_4-93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0C2CC-10F1-41B4-B455-4F0A2390F04F}">
  <sheetPr>
    <pageSetUpPr fitToPage="1"/>
  </sheetPr>
  <dimension ref="A1:R30"/>
  <sheetViews>
    <sheetView showZeros="0" workbookViewId="0">
      <selection activeCell="A25" sqref="A25:J25"/>
    </sheetView>
  </sheetViews>
  <sheetFormatPr defaultColWidth="16.625" defaultRowHeight="16.5"/>
  <cols>
    <col min="1" max="5" width="14.625" style="1" customWidth="1"/>
    <col min="6" max="6" width="13.625" style="1" customWidth="1"/>
    <col min="7" max="7" width="13.875" style="1" customWidth="1"/>
    <col min="8" max="8" width="11.375" style="1" customWidth="1"/>
    <col min="9" max="10" width="15.625" style="1" customWidth="1"/>
    <col min="11" max="16384" width="16.625" style="1"/>
  </cols>
  <sheetData>
    <row r="1" spans="1:18" s="8" customFormat="1" ht="36" customHeight="1">
      <c r="A1" s="114" t="s">
        <v>294</v>
      </c>
      <c r="B1" s="114"/>
      <c r="C1" s="114"/>
      <c r="D1" s="114"/>
      <c r="E1" s="114"/>
      <c r="F1" s="114"/>
      <c r="G1" s="114"/>
      <c r="H1" s="114"/>
      <c r="I1" s="114"/>
      <c r="J1" s="114"/>
      <c r="K1" s="7"/>
      <c r="L1" s="7"/>
      <c r="M1" s="7"/>
      <c r="N1" s="7"/>
      <c r="O1" s="7"/>
      <c r="P1" s="7"/>
      <c r="Q1" s="7"/>
      <c r="R1" s="7"/>
    </row>
    <row r="2" spans="1:18" s="4" customFormat="1" ht="21.95" customHeight="1">
      <c r="A2" s="10" t="s">
        <v>215</v>
      </c>
      <c r="B2" s="43"/>
      <c r="C2" s="43"/>
      <c r="D2" s="4" t="s">
        <v>12</v>
      </c>
      <c r="E2" s="44" t="s">
        <v>9</v>
      </c>
      <c r="F2" s="43"/>
      <c r="H2" s="9" t="s">
        <v>13</v>
      </c>
      <c r="I2" s="43"/>
      <c r="J2" s="43"/>
    </row>
    <row r="3" spans="1:18" s="4" customFormat="1" ht="21.95" customHeight="1">
      <c r="A3" s="10" t="s">
        <v>207</v>
      </c>
      <c r="B3" s="43"/>
      <c r="C3" s="43"/>
      <c r="D3" s="4" t="s">
        <v>226</v>
      </c>
      <c r="E3" s="45" t="s">
        <v>9</v>
      </c>
      <c r="F3" s="46"/>
      <c r="H3" s="9" t="s">
        <v>14</v>
      </c>
      <c r="I3" s="43"/>
      <c r="J3" s="46"/>
    </row>
    <row r="4" spans="1:18" s="4" customFormat="1" ht="21.95" customHeight="1"/>
    <row r="5" spans="1:18" ht="22.5" customHeight="1">
      <c r="A5" s="118" t="s">
        <v>225</v>
      </c>
      <c r="B5" s="119"/>
      <c r="C5" s="94" t="s">
        <v>296</v>
      </c>
      <c r="D5" s="122"/>
      <c r="E5" s="122"/>
      <c r="F5" s="122"/>
      <c r="G5" s="122"/>
      <c r="H5" s="122"/>
      <c r="I5" s="123"/>
      <c r="J5" s="11"/>
    </row>
    <row r="6" spans="1:18" ht="17.100000000000001" customHeight="1">
      <c r="A6" s="120"/>
      <c r="B6" s="121"/>
      <c r="C6" s="99" t="s">
        <v>217</v>
      </c>
      <c r="D6" s="99" t="s">
        <v>218</v>
      </c>
      <c r="E6" s="99" t="s">
        <v>16</v>
      </c>
      <c r="F6" s="99" t="s">
        <v>10</v>
      </c>
      <c r="G6" s="99" t="s">
        <v>19</v>
      </c>
      <c r="H6" s="128" t="s">
        <v>224</v>
      </c>
      <c r="I6" s="129"/>
      <c r="J6" s="126" t="s">
        <v>287</v>
      </c>
    </row>
    <row r="7" spans="1:18" ht="17.100000000000001" customHeight="1">
      <c r="A7" s="120"/>
      <c r="B7" s="121"/>
      <c r="C7" s="100"/>
      <c r="D7" s="100"/>
      <c r="E7" s="100"/>
      <c r="F7" s="100"/>
      <c r="G7" s="100"/>
      <c r="H7" s="111"/>
      <c r="I7" s="130"/>
      <c r="J7" s="126"/>
    </row>
    <row r="8" spans="1:18" ht="17.100000000000001" customHeight="1">
      <c r="A8" s="120"/>
      <c r="B8" s="121"/>
      <c r="C8" s="100"/>
      <c r="D8" s="100"/>
      <c r="E8" s="100"/>
      <c r="F8" s="100"/>
      <c r="G8" s="100"/>
      <c r="H8" s="111"/>
      <c r="I8" s="130"/>
      <c r="J8" s="126"/>
    </row>
    <row r="9" spans="1:18" ht="17.100000000000001" customHeight="1">
      <c r="A9" s="120"/>
      <c r="B9" s="121"/>
      <c r="C9" s="100"/>
      <c r="D9" s="100"/>
      <c r="E9" s="100"/>
      <c r="F9" s="100"/>
      <c r="G9" s="100"/>
      <c r="H9" s="111"/>
      <c r="I9" s="130"/>
      <c r="J9" s="127"/>
    </row>
    <row r="10" spans="1:18" s="3" customFormat="1">
      <c r="A10" s="96" t="s">
        <v>0</v>
      </c>
      <c r="B10" s="115"/>
      <c r="C10" s="57" t="s">
        <v>1</v>
      </c>
      <c r="D10" s="57" t="s">
        <v>2</v>
      </c>
      <c r="E10" s="57" t="s">
        <v>3</v>
      </c>
      <c r="F10" s="57" t="s">
        <v>4</v>
      </c>
      <c r="G10" s="57" t="s">
        <v>18</v>
      </c>
      <c r="H10" s="96" t="s">
        <v>20</v>
      </c>
      <c r="I10" s="97"/>
      <c r="J10" s="58" t="s">
        <v>203</v>
      </c>
    </row>
    <row r="11" spans="1:18" ht="42" customHeight="1">
      <c r="A11" s="116"/>
      <c r="B11" s="117"/>
      <c r="C11" s="47"/>
      <c r="D11" s="47"/>
      <c r="E11" s="48"/>
      <c r="F11" s="47"/>
      <c r="G11" s="47"/>
      <c r="H11" s="124">
        <f>SUM(C11:G11)</f>
        <v>0</v>
      </c>
      <c r="I11" s="125"/>
      <c r="J11" s="56">
        <f>(C11+D11+E11)/10</f>
        <v>0</v>
      </c>
    </row>
    <row r="12" spans="1:18" ht="16.5" customHeight="1">
      <c r="E12" s="2"/>
    </row>
    <row r="13" spans="1:18" ht="16.5" customHeight="1">
      <c r="E13" s="2"/>
    </row>
    <row r="14" spans="1:18" ht="22.5" customHeight="1">
      <c r="A14" s="94" t="s">
        <v>297</v>
      </c>
      <c r="B14" s="95"/>
      <c r="C14" s="95"/>
      <c r="D14" s="95"/>
      <c r="E14" s="95"/>
      <c r="F14" s="95"/>
      <c r="G14" s="95"/>
      <c r="H14" s="95"/>
      <c r="I14" s="90" t="s">
        <v>209</v>
      </c>
      <c r="J14" s="101" t="s">
        <v>222</v>
      </c>
    </row>
    <row r="15" spans="1:18" ht="20.100000000000001" customHeight="1">
      <c r="A15" s="99" t="s">
        <v>217</v>
      </c>
      <c r="B15" s="99" t="s">
        <v>218</v>
      </c>
      <c r="C15" s="99" t="s">
        <v>16</v>
      </c>
      <c r="D15" s="113" t="s">
        <v>10</v>
      </c>
      <c r="E15" s="99" t="s">
        <v>216</v>
      </c>
      <c r="F15" s="109" t="s">
        <v>221</v>
      </c>
      <c r="G15" s="110"/>
      <c r="H15" s="92" t="s">
        <v>288</v>
      </c>
      <c r="I15" s="91"/>
      <c r="J15" s="102"/>
    </row>
    <row r="16" spans="1:18" ht="20.100000000000001" customHeight="1">
      <c r="A16" s="100"/>
      <c r="B16" s="100"/>
      <c r="C16" s="100"/>
      <c r="D16" s="113"/>
      <c r="E16" s="108"/>
      <c r="F16" s="111"/>
      <c r="G16" s="112"/>
      <c r="H16" s="93"/>
      <c r="I16" s="91"/>
      <c r="J16" s="102"/>
    </row>
    <row r="17" spans="1:10" ht="20.100000000000001" customHeight="1">
      <c r="A17" s="100"/>
      <c r="B17" s="100"/>
      <c r="C17" s="100"/>
      <c r="D17" s="113"/>
      <c r="E17" s="108"/>
      <c r="F17" s="111"/>
      <c r="G17" s="112"/>
      <c r="H17" s="93"/>
      <c r="I17" s="91"/>
      <c r="J17" s="102"/>
    </row>
    <row r="18" spans="1:10" ht="20.100000000000001" customHeight="1">
      <c r="A18" s="100"/>
      <c r="B18" s="100"/>
      <c r="C18" s="100"/>
      <c r="D18" s="99"/>
      <c r="E18" s="108"/>
      <c r="F18" s="111"/>
      <c r="G18" s="112"/>
      <c r="H18" s="93"/>
      <c r="I18" s="91"/>
      <c r="J18" s="102"/>
    </row>
    <row r="19" spans="1:10" ht="20.100000000000001" customHeight="1">
      <c r="A19" s="57" t="s">
        <v>5</v>
      </c>
      <c r="B19" s="59" t="s">
        <v>6</v>
      </c>
      <c r="C19" s="57" t="s">
        <v>7</v>
      </c>
      <c r="D19" s="57" t="s">
        <v>8</v>
      </c>
      <c r="E19" s="60" t="s">
        <v>21</v>
      </c>
      <c r="F19" s="106" t="s">
        <v>22</v>
      </c>
      <c r="G19" s="107"/>
      <c r="H19" s="61" t="s">
        <v>204</v>
      </c>
      <c r="I19" s="62" t="s">
        <v>208</v>
      </c>
      <c r="J19" s="103"/>
    </row>
    <row r="20" spans="1:10" ht="42" customHeight="1">
      <c r="A20" s="49"/>
      <c r="B20" s="49"/>
      <c r="C20" s="49"/>
      <c r="D20" s="49"/>
      <c r="E20" s="50"/>
      <c r="F20" s="104">
        <f>SUM(A20:E20)</f>
        <v>0</v>
      </c>
      <c r="G20" s="105"/>
      <c r="H20" s="55">
        <f>(A20+B20+C20)/2</f>
        <v>0</v>
      </c>
      <c r="I20" s="53">
        <f>A11-H11-F20</f>
        <v>0</v>
      </c>
      <c r="J20" s="54"/>
    </row>
    <row r="21" spans="1:10">
      <c r="A21" s="38" t="s">
        <v>289</v>
      </c>
      <c r="D21" s="42" t="e">
        <f>(H20-J11)/J11</f>
        <v>#DIV/0!</v>
      </c>
      <c r="E21" s="1" t="s">
        <v>269</v>
      </c>
    </row>
    <row r="22" spans="1:10">
      <c r="A22" s="38"/>
      <c r="D22" s="52"/>
    </row>
    <row r="23" spans="1:10">
      <c r="A23" s="98" t="s">
        <v>267</v>
      </c>
      <c r="B23" s="98"/>
      <c r="C23" s="98"/>
      <c r="D23" s="98"/>
      <c r="E23" s="98"/>
      <c r="F23" s="98"/>
      <c r="G23" s="98"/>
      <c r="H23" s="98"/>
      <c r="I23" s="98"/>
      <c r="J23" s="98"/>
    </row>
    <row r="24" spans="1:10">
      <c r="A24" s="51" t="s">
        <v>228</v>
      </c>
      <c r="B24" s="51"/>
      <c r="C24" s="51"/>
      <c r="D24" s="51"/>
      <c r="E24" s="51"/>
      <c r="F24" s="51"/>
      <c r="G24" s="51"/>
      <c r="H24" s="51"/>
      <c r="I24" s="51"/>
      <c r="J24" s="51"/>
    </row>
    <row r="25" spans="1:10">
      <c r="A25" s="98" t="s">
        <v>229</v>
      </c>
      <c r="B25" s="98"/>
      <c r="C25" s="98"/>
      <c r="D25" s="98"/>
      <c r="E25" s="98"/>
      <c r="F25" s="98"/>
      <c r="G25" s="98"/>
      <c r="H25" s="98"/>
      <c r="I25" s="98"/>
      <c r="J25" s="98"/>
    </row>
    <row r="26" spans="1:10">
      <c r="A26" s="98" t="s">
        <v>230</v>
      </c>
      <c r="B26" s="98"/>
      <c r="C26" s="98"/>
      <c r="D26" s="98"/>
      <c r="E26" s="98"/>
      <c r="F26" s="98"/>
      <c r="G26" s="98"/>
      <c r="H26" s="98"/>
      <c r="I26" s="98"/>
      <c r="J26" s="98"/>
    </row>
    <row r="27" spans="1:10">
      <c r="A27" s="98" t="s">
        <v>290</v>
      </c>
      <c r="B27" s="98"/>
      <c r="C27" s="98"/>
      <c r="D27" s="98"/>
      <c r="E27" s="98"/>
      <c r="F27" s="98"/>
      <c r="G27" s="98"/>
      <c r="H27" s="98"/>
      <c r="I27" s="98"/>
      <c r="J27" s="98"/>
    </row>
    <row r="28" spans="1:10">
      <c r="A28" s="98" t="s">
        <v>298</v>
      </c>
      <c r="B28" s="98"/>
      <c r="C28" s="98"/>
      <c r="D28" s="98"/>
      <c r="E28" s="98"/>
      <c r="F28" s="98"/>
      <c r="G28" s="98"/>
      <c r="H28" s="98"/>
      <c r="I28" s="98"/>
      <c r="J28" s="98"/>
    </row>
    <row r="30" spans="1:10">
      <c r="A30" s="51" t="s">
        <v>220</v>
      </c>
      <c r="B30" s="51"/>
      <c r="C30" s="51"/>
      <c r="D30" s="51" t="s">
        <v>212</v>
      </c>
      <c r="E30" s="51"/>
      <c r="F30" s="51"/>
      <c r="G30" s="51"/>
      <c r="H30" s="51" t="s">
        <v>213</v>
      </c>
      <c r="I30" s="51"/>
      <c r="J30" s="51"/>
    </row>
  </sheetData>
  <sheetProtection selectLockedCells="1"/>
  <protectedRanges>
    <protectedRange sqref="J6:J10" name="範圍1"/>
    <protectedRange sqref="H15:H19" name="範圍1_1"/>
  </protectedRanges>
  <mergeCells count="31">
    <mergeCell ref="A1:J1"/>
    <mergeCell ref="G6:G9"/>
    <mergeCell ref="A10:B10"/>
    <mergeCell ref="A11:B11"/>
    <mergeCell ref="A5:B9"/>
    <mergeCell ref="C5:I5"/>
    <mergeCell ref="H11:I11"/>
    <mergeCell ref="C6:C9"/>
    <mergeCell ref="J6:J9"/>
    <mergeCell ref="H6:I9"/>
    <mergeCell ref="D6:D9"/>
    <mergeCell ref="E6:E9"/>
    <mergeCell ref="F15:G18"/>
    <mergeCell ref="B15:B18"/>
    <mergeCell ref="D15:D18"/>
    <mergeCell ref="F6:F9"/>
    <mergeCell ref="I14:I18"/>
    <mergeCell ref="H15:H18"/>
    <mergeCell ref="A14:H14"/>
    <mergeCell ref="H10:I10"/>
    <mergeCell ref="A28:J28"/>
    <mergeCell ref="A26:J26"/>
    <mergeCell ref="A23:J23"/>
    <mergeCell ref="A27:J27"/>
    <mergeCell ref="A25:J25"/>
    <mergeCell ref="C15:C18"/>
    <mergeCell ref="J14:J19"/>
    <mergeCell ref="F20:G20"/>
    <mergeCell ref="A15:A18"/>
    <mergeCell ref="F19:G19"/>
    <mergeCell ref="E15:E18"/>
  </mergeCells>
  <phoneticPr fontId="2" type="noConversion"/>
  <printOptions horizontalCentered="1"/>
  <pageMargins left="0.27559055118110237" right="0.27559055118110237" top="0.39370078740157483" bottom="0.39370078740157483" header="0" footer="0"/>
  <pageSetup paperSize="9" scale="88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91906-74C2-4BC8-BCB1-6EF33A6FDA86}">
  <sheetPr>
    <tabColor indexed="33"/>
    <pageSetUpPr fitToPage="1"/>
  </sheetPr>
  <dimension ref="A1:R29"/>
  <sheetViews>
    <sheetView showZeros="0" tabSelected="1" workbookViewId="0">
      <selection activeCell="M18" sqref="M18"/>
    </sheetView>
  </sheetViews>
  <sheetFormatPr defaultColWidth="16.625" defaultRowHeight="16.5"/>
  <cols>
    <col min="1" max="5" width="14.625" style="1" customWidth="1"/>
    <col min="6" max="6" width="13.625" style="1" customWidth="1"/>
    <col min="7" max="7" width="13.875" style="1" customWidth="1"/>
    <col min="8" max="8" width="11.375" style="1" customWidth="1"/>
    <col min="9" max="10" width="15.625" style="1" customWidth="1"/>
    <col min="11" max="256" width="16.625" style="1"/>
    <col min="257" max="261" width="14.625" style="1" customWidth="1"/>
    <col min="262" max="262" width="13.625" style="1" customWidth="1"/>
    <col min="263" max="263" width="13.875" style="1" customWidth="1"/>
    <col min="264" max="264" width="11.375" style="1" customWidth="1"/>
    <col min="265" max="266" width="15.625" style="1" customWidth="1"/>
    <col min="267" max="512" width="16.625" style="1"/>
    <col min="513" max="517" width="14.625" style="1" customWidth="1"/>
    <col min="518" max="518" width="13.625" style="1" customWidth="1"/>
    <col min="519" max="519" width="13.875" style="1" customWidth="1"/>
    <col min="520" max="520" width="11.375" style="1" customWidth="1"/>
    <col min="521" max="522" width="15.625" style="1" customWidth="1"/>
    <col min="523" max="768" width="16.625" style="1"/>
    <col min="769" max="773" width="14.625" style="1" customWidth="1"/>
    <col min="774" max="774" width="13.625" style="1" customWidth="1"/>
    <col min="775" max="775" width="13.875" style="1" customWidth="1"/>
    <col min="776" max="776" width="11.375" style="1" customWidth="1"/>
    <col min="777" max="778" width="15.625" style="1" customWidth="1"/>
    <col min="779" max="1024" width="16.625" style="1"/>
    <col min="1025" max="1029" width="14.625" style="1" customWidth="1"/>
    <col min="1030" max="1030" width="13.625" style="1" customWidth="1"/>
    <col min="1031" max="1031" width="13.875" style="1" customWidth="1"/>
    <col min="1032" max="1032" width="11.375" style="1" customWidth="1"/>
    <col min="1033" max="1034" width="15.625" style="1" customWidth="1"/>
    <col min="1035" max="1280" width="16.625" style="1"/>
    <col min="1281" max="1285" width="14.625" style="1" customWidth="1"/>
    <col min="1286" max="1286" width="13.625" style="1" customWidth="1"/>
    <col min="1287" max="1287" width="13.875" style="1" customWidth="1"/>
    <col min="1288" max="1288" width="11.375" style="1" customWidth="1"/>
    <col min="1289" max="1290" width="15.625" style="1" customWidth="1"/>
    <col min="1291" max="1536" width="16.625" style="1"/>
    <col min="1537" max="1541" width="14.625" style="1" customWidth="1"/>
    <col min="1542" max="1542" width="13.625" style="1" customWidth="1"/>
    <col min="1543" max="1543" width="13.875" style="1" customWidth="1"/>
    <col min="1544" max="1544" width="11.375" style="1" customWidth="1"/>
    <col min="1545" max="1546" width="15.625" style="1" customWidth="1"/>
    <col min="1547" max="1792" width="16.625" style="1"/>
    <col min="1793" max="1797" width="14.625" style="1" customWidth="1"/>
    <col min="1798" max="1798" width="13.625" style="1" customWidth="1"/>
    <col min="1799" max="1799" width="13.875" style="1" customWidth="1"/>
    <col min="1800" max="1800" width="11.375" style="1" customWidth="1"/>
    <col min="1801" max="1802" width="15.625" style="1" customWidth="1"/>
    <col min="1803" max="2048" width="16.625" style="1"/>
    <col min="2049" max="2053" width="14.625" style="1" customWidth="1"/>
    <col min="2054" max="2054" width="13.625" style="1" customWidth="1"/>
    <col min="2055" max="2055" width="13.875" style="1" customWidth="1"/>
    <col min="2056" max="2056" width="11.375" style="1" customWidth="1"/>
    <col min="2057" max="2058" width="15.625" style="1" customWidth="1"/>
    <col min="2059" max="2304" width="16.625" style="1"/>
    <col min="2305" max="2309" width="14.625" style="1" customWidth="1"/>
    <col min="2310" max="2310" width="13.625" style="1" customWidth="1"/>
    <col min="2311" max="2311" width="13.875" style="1" customWidth="1"/>
    <col min="2312" max="2312" width="11.375" style="1" customWidth="1"/>
    <col min="2313" max="2314" width="15.625" style="1" customWidth="1"/>
    <col min="2315" max="2560" width="16.625" style="1"/>
    <col min="2561" max="2565" width="14.625" style="1" customWidth="1"/>
    <col min="2566" max="2566" width="13.625" style="1" customWidth="1"/>
    <col min="2567" max="2567" width="13.875" style="1" customWidth="1"/>
    <col min="2568" max="2568" width="11.375" style="1" customWidth="1"/>
    <col min="2569" max="2570" width="15.625" style="1" customWidth="1"/>
    <col min="2571" max="2816" width="16.625" style="1"/>
    <col min="2817" max="2821" width="14.625" style="1" customWidth="1"/>
    <col min="2822" max="2822" width="13.625" style="1" customWidth="1"/>
    <col min="2823" max="2823" width="13.875" style="1" customWidth="1"/>
    <col min="2824" max="2824" width="11.375" style="1" customWidth="1"/>
    <col min="2825" max="2826" width="15.625" style="1" customWidth="1"/>
    <col min="2827" max="3072" width="16.625" style="1"/>
    <col min="3073" max="3077" width="14.625" style="1" customWidth="1"/>
    <col min="3078" max="3078" width="13.625" style="1" customWidth="1"/>
    <col min="3079" max="3079" width="13.875" style="1" customWidth="1"/>
    <col min="3080" max="3080" width="11.375" style="1" customWidth="1"/>
    <col min="3081" max="3082" width="15.625" style="1" customWidth="1"/>
    <col min="3083" max="3328" width="16.625" style="1"/>
    <col min="3329" max="3333" width="14.625" style="1" customWidth="1"/>
    <col min="3334" max="3334" width="13.625" style="1" customWidth="1"/>
    <col min="3335" max="3335" width="13.875" style="1" customWidth="1"/>
    <col min="3336" max="3336" width="11.375" style="1" customWidth="1"/>
    <col min="3337" max="3338" width="15.625" style="1" customWidth="1"/>
    <col min="3339" max="3584" width="16.625" style="1"/>
    <col min="3585" max="3589" width="14.625" style="1" customWidth="1"/>
    <col min="3590" max="3590" width="13.625" style="1" customWidth="1"/>
    <col min="3591" max="3591" width="13.875" style="1" customWidth="1"/>
    <col min="3592" max="3592" width="11.375" style="1" customWidth="1"/>
    <col min="3593" max="3594" width="15.625" style="1" customWidth="1"/>
    <col min="3595" max="3840" width="16.625" style="1"/>
    <col min="3841" max="3845" width="14.625" style="1" customWidth="1"/>
    <col min="3846" max="3846" width="13.625" style="1" customWidth="1"/>
    <col min="3847" max="3847" width="13.875" style="1" customWidth="1"/>
    <col min="3848" max="3848" width="11.375" style="1" customWidth="1"/>
    <col min="3849" max="3850" width="15.625" style="1" customWidth="1"/>
    <col min="3851" max="4096" width="16.625" style="1"/>
    <col min="4097" max="4101" width="14.625" style="1" customWidth="1"/>
    <col min="4102" max="4102" width="13.625" style="1" customWidth="1"/>
    <col min="4103" max="4103" width="13.875" style="1" customWidth="1"/>
    <col min="4104" max="4104" width="11.375" style="1" customWidth="1"/>
    <col min="4105" max="4106" width="15.625" style="1" customWidth="1"/>
    <col min="4107" max="4352" width="16.625" style="1"/>
    <col min="4353" max="4357" width="14.625" style="1" customWidth="1"/>
    <col min="4358" max="4358" width="13.625" style="1" customWidth="1"/>
    <col min="4359" max="4359" width="13.875" style="1" customWidth="1"/>
    <col min="4360" max="4360" width="11.375" style="1" customWidth="1"/>
    <col min="4361" max="4362" width="15.625" style="1" customWidth="1"/>
    <col min="4363" max="4608" width="16.625" style="1"/>
    <col min="4609" max="4613" width="14.625" style="1" customWidth="1"/>
    <col min="4614" max="4614" width="13.625" style="1" customWidth="1"/>
    <col min="4615" max="4615" width="13.875" style="1" customWidth="1"/>
    <col min="4616" max="4616" width="11.375" style="1" customWidth="1"/>
    <col min="4617" max="4618" width="15.625" style="1" customWidth="1"/>
    <col min="4619" max="4864" width="16.625" style="1"/>
    <col min="4865" max="4869" width="14.625" style="1" customWidth="1"/>
    <col min="4870" max="4870" width="13.625" style="1" customWidth="1"/>
    <col min="4871" max="4871" width="13.875" style="1" customWidth="1"/>
    <col min="4872" max="4872" width="11.375" style="1" customWidth="1"/>
    <col min="4873" max="4874" width="15.625" style="1" customWidth="1"/>
    <col min="4875" max="5120" width="16.625" style="1"/>
    <col min="5121" max="5125" width="14.625" style="1" customWidth="1"/>
    <col min="5126" max="5126" width="13.625" style="1" customWidth="1"/>
    <col min="5127" max="5127" width="13.875" style="1" customWidth="1"/>
    <col min="5128" max="5128" width="11.375" style="1" customWidth="1"/>
    <col min="5129" max="5130" width="15.625" style="1" customWidth="1"/>
    <col min="5131" max="5376" width="16.625" style="1"/>
    <col min="5377" max="5381" width="14.625" style="1" customWidth="1"/>
    <col min="5382" max="5382" width="13.625" style="1" customWidth="1"/>
    <col min="5383" max="5383" width="13.875" style="1" customWidth="1"/>
    <col min="5384" max="5384" width="11.375" style="1" customWidth="1"/>
    <col min="5385" max="5386" width="15.625" style="1" customWidth="1"/>
    <col min="5387" max="5632" width="16.625" style="1"/>
    <col min="5633" max="5637" width="14.625" style="1" customWidth="1"/>
    <col min="5638" max="5638" width="13.625" style="1" customWidth="1"/>
    <col min="5639" max="5639" width="13.875" style="1" customWidth="1"/>
    <col min="5640" max="5640" width="11.375" style="1" customWidth="1"/>
    <col min="5641" max="5642" width="15.625" style="1" customWidth="1"/>
    <col min="5643" max="5888" width="16.625" style="1"/>
    <col min="5889" max="5893" width="14.625" style="1" customWidth="1"/>
    <col min="5894" max="5894" width="13.625" style="1" customWidth="1"/>
    <col min="5895" max="5895" width="13.875" style="1" customWidth="1"/>
    <col min="5896" max="5896" width="11.375" style="1" customWidth="1"/>
    <col min="5897" max="5898" width="15.625" style="1" customWidth="1"/>
    <col min="5899" max="6144" width="16.625" style="1"/>
    <col min="6145" max="6149" width="14.625" style="1" customWidth="1"/>
    <col min="6150" max="6150" width="13.625" style="1" customWidth="1"/>
    <col min="6151" max="6151" width="13.875" style="1" customWidth="1"/>
    <col min="6152" max="6152" width="11.375" style="1" customWidth="1"/>
    <col min="6153" max="6154" width="15.625" style="1" customWidth="1"/>
    <col min="6155" max="6400" width="16.625" style="1"/>
    <col min="6401" max="6405" width="14.625" style="1" customWidth="1"/>
    <col min="6406" max="6406" width="13.625" style="1" customWidth="1"/>
    <col min="6407" max="6407" width="13.875" style="1" customWidth="1"/>
    <col min="6408" max="6408" width="11.375" style="1" customWidth="1"/>
    <col min="6409" max="6410" width="15.625" style="1" customWidth="1"/>
    <col min="6411" max="6656" width="16.625" style="1"/>
    <col min="6657" max="6661" width="14.625" style="1" customWidth="1"/>
    <col min="6662" max="6662" width="13.625" style="1" customWidth="1"/>
    <col min="6663" max="6663" width="13.875" style="1" customWidth="1"/>
    <col min="6664" max="6664" width="11.375" style="1" customWidth="1"/>
    <col min="6665" max="6666" width="15.625" style="1" customWidth="1"/>
    <col min="6667" max="6912" width="16.625" style="1"/>
    <col min="6913" max="6917" width="14.625" style="1" customWidth="1"/>
    <col min="6918" max="6918" width="13.625" style="1" customWidth="1"/>
    <col min="6919" max="6919" width="13.875" style="1" customWidth="1"/>
    <col min="6920" max="6920" width="11.375" style="1" customWidth="1"/>
    <col min="6921" max="6922" width="15.625" style="1" customWidth="1"/>
    <col min="6923" max="7168" width="16.625" style="1"/>
    <col min="7169" max="7173" width="14.625" style="1" customWidth="1"/>
    <col min="7174" max="7174" width="13.625" style="1" customWidth="1"/>
    <col min="7175" max="7175" width="13.875" style="1" customWidth="1"/>
    <col min="7176" max="7176" width="11.375" style="1" customWidth="1"/>
    <col min="7177" max="7178" width="15.625" style="1" customWidth="1"/>
    <col min="7179" max="7424" width="16.625" style="1"/>
    <col min="7425" max="7429" width="14.625" style="1" customWidth="1"/>
    <col min="7430" max="7430" width="13.625" style="1" customWidth="1"/>
    <col min="7431" max="7431" width="13.875" style="1" customWidth="1"/>
    <col min="7432" max="7432" width="11.375" style="1" customWidth="1"/>
    <col min="7433" max="7434" width="15.625" style="1" customWidth="1"/>
    <col min="7435" max="7680" width="16.625" style="1"/>
    <col min="7681" max="7685" width="14.625" style="1" customWidth="1"/>
    <col min="7686" max="7686" width="13.625" style="1" customWidth="1"/>
    <col min="7687" max="7687" width="13.875" style="1" customWidth="1"/>
    <col min="7688" max="7688" width="11.375" style="1" customWidth="1"/>
    <col min="7689" max="7690" width="15.625" style="1" customWidth="1"/>
    <col min="7691" max="7936" width="16.625" style="1"/>
    <col min="7937" max="7941" width="14.625" style="1" customWidth="1"/>
    <col min="7942" max="7942" width="13.625" style="1" customWidth="1"/>
    <col min="7943" max="7943" width="13.875" style="1" customWidth="1"/>
    <col min="7944" max="7944" width="11.375" style="1" customWidth="1"/>
    <col min="7945" max="7946" width="15.625" style="1" customWidth="1"/>
    <col min="7947" max="8192" width="16.625" style="1"/>
    <col min="8193" max="8197" width="14.625" style="1" customWidth="1"/>
    <col min="8198" max="8198" width="13.625" style="1" customWidth="1"/>
    <col min="8199" max="8199" width="13.875" style="1" customWidth="1"/>
    <col min="8200" max="8200" width="11.375" style="1" customWidth="1"/>
    <col min="8201" max="8202" width="15.625" style="1" customWidth="1"/>
    <col min="8203" max="8448" width="16.625" style="1"/>
    <col min="8449" max="8453" width="14.625" style="1" customWidth="1"/>
    <col min="8454" max="8454" width="13.625" style="1" customWidth="1"/>
    <col min="8455" max="8455" width="13.875" style="1" customWidth="1"/>
    <col min="8456" max="8456" width="11.375" style="1" customWidth="1"/>
    <col min="8457" max="8458" width="15.625" style="1" customWidth="1"/>
    <col min="8459" max="8704" width="16.625" style="1"/>
    <col min="8705" max="8709" width="14.625" style="1" customWidth="1"/>
    <col min="8710" max="8710" width="13.625" style="1" customWidth="1"/>
    <col min="8711" max="8711" width="13.875" style="1" customWidth="1"/>
    <col min="8712" max="8712" width="11.375" style="1" customWidth="1"/>
    <col min="8713" max="8714" width="15.625" style="1" customWidth="1"/>
    <col min="8715" max="8960" width="16.625" style="1"/>
    <col min="8961" max="8965" width="14.625" style="1" customWidth="1"/>
    <col min="8966" max="8966" width="13.625" style="1" customWidth="1"/>
    <col min="8967" max="8967" width="13.875" style="1" customWidth="1"/>
    <col min="8968" max="8968" width="11.375" style="1" customWidth="1"/>
    <col min="8969" max="8970" width="15.625" style="1" customWidth="1"/>
    <col min="8971" max="9216" width="16.625" style="1"/>
    <col min="9217" max="9221" width="14.625" style="1" customWidth="1"/>
    <col min="9222" max="9222" width="13.625" style="1" customWidth="1"/>
    <col min="9223" max="9223" width="13.875" style="1" customWidth="1"/>
    <col min="9224" max="9224" width="11.375" style="1" customWidth="1"/>
    <col min="9225" max="9226" width="15.625" style="1" customWidth="1"/>
    <col min="9227" max="9472" width="16.625" style="1"/>
    <col min="9473" max="9477" width="14.625" style="1" customWidth="1"/>
    <col min="9478" max="9478" width="13.625" style="1" customWidth="1"/>
    <col min="9479" max="9479" width="13.875" style="1" customWidth="1"/>
    <col min="9480" max="9480" width="11.375" style="1" customWidth="1"/>
    <col min="9481" max="9482" width="15.625" style="1" customWidth="1"/>
    <col min="9483" max="9728" width="16.625" style="1"/>
    <col min="9729" max="9733" width="14.625" style="1" customWidth="1"/>
    <col min="9734" max="9734" width="13.625" style="1" customWidth="1"/>
    <col min="9735" max="9735" width="13.875" style="1" customWidth="1"/>
    <col min="9736" max="9736" width="11.375" style="1" customWidth="1"/>
    <col min="9737" max="9738" width="15.625" style="1" customWidth="1"/>
    <col min="9739" max="9984" width="16.625" style="1"/>
    <col min="9985" max="9989" width="14.625" style="1" customWidth="1"/>
    <col min="9990" max="9990" width="13.625" style="1" customWidth="1"/>
    <col min="9991" max="9991" width="13.875" style="1" customWidth="1"/>
    <col min="9992" max="9992" width="11.375" style="1" customWidth="1"/>
    <col min="9993" max="9994" width="15.625" style="1" customWidth="1"/>
    <col min="9995" max="10240" width="16.625" style="1"/>
    <col min="10241" max="10245" width="14.625" style="1" customWidth="1"/>
    <col min="10246" max="10246" width="13.625" style="1" customWidth="1"/>
    <col min="10247" max="10247" width="13.875" style="1" customWidth="1"/>
    <col min="10248" max="10248" width="11.375" style="1" customWidth="1"/>
    <col min="10249" max="10250" width="15.625" style="1" customWidth="1"/>
    <col min="10251" max="10496" width="16.625" style="1"/>
    <col min="10497" max="10501" width="14.625" style="1" customWidth="1"/>
    <col min="10502" max="10502" width="13.625" style="1" customWidth="1"/>
    <col min="10503" max="10503" width="13.875" style="1" customWidth="1"/>
    <col min="10504" max="10504" width="11.375" style="1" customWidth="1"/>
    <col min="10505" max="10506" width="15.625" style="1" customWidth="1"/>
    <col min="10507" max="10752" width="16.625" style="1"/>
    <col min="10753" max="10757" width="14.625" style="1" customWidth="1"/>
    <col min="10758" max="10758" width="13.625" style="1" customWidth="1"/>
    <col min="10759" max="10759" width="13.875" style="1" customWidth="1"/>
    <col min="10760" max="10760" width="11.375" style="1" customWidth="1"/>
    <col min="10761" max="10762" width="15.625" style="1" customWidth="1"/>
    <col min="10763" max="11008" width="16.625" style="1"/>
    <col min="11009" max="11013" width="14.625" style="1" customWidth="1"/>
    <col min="11014" max="11014" width="13.625" style="1" customWidth="1"/>
    <col min="11015" max="11015" width="13.875" style="1" customWidth="1"/>
    <col min="11016" max="11016" width="11.375" style="1" customWidth="1"/>
    <col min="11017" max="11018" width="15.625" style="1" customWidth="1"/>
    <col min="11019" max="11264" width="16.625" style="1"/>
    <col min="11265" max="11269" width="14.625" style="1" customWidth="1"/>
    <col min="11270" max="11270" width="13.625" style="1" customWidth="1"/>
    <col min="11271" max="11271" width="13.875" style="1" customWidth="1"/>
    <col min="11272" max="11272" width="11.375" style="1" customWidth="1"/>
    <col min="11273" max="11274" width="15.625" style="1" customWidth="1"/>
    <col min="11275" max="11520" width="16.625" style="1"/>
    <col min="11521" max="11525" width="14.625" style="1" customWidth="1"/>
    <col min="11526" max="11526" width="13.625" style="1" customWidth="1"/>
    <col min="11527" max="11527" width="13.875" style="1" customWidth="1"/>
    <col min="11528" max="11528" width="11.375" style="1" customWidth="1"/>
    <col min="11529" max="11530" width="15.625" style="1" customWidth="1"/>
    <col min="11531" max="11776" width="16.625" style="1"/>
    <col min="11777" max="11781" width="14.625" style="1" customWidth="1"/>
    <col min="11782" max="11782" width="13.625" style="1" customWidth="1"/>
    <col min="11783" max="11783" width="13.875" style="1" customWidth="1"/>
    <col min="11784" max="11784" width="11.375" style="1" customWidth="1"/>
    <col min="11785" max="11786" width="15.625" style="1" customWidth="1"/>
    <col min="11787" max="12032" width="16.625" style="1"/>
    <col min="12033" max="12037" width="14.625" style="1" customWidth="1"/>
    <col min="12038" max="12038" width="13.625" style="1" customWidth="1"/>
    <col min="12039" max="12039" width="13.875" style="1" customWidth="1"/>
    <col min="12040" max="12040" width="11.375" style="1" customWidth="1"/>
    <col min="12041" max="12042" width="15.625" style="1" customWidth="1"/>
    <col min="12043" max="12288" width="16.625" style="1"/>
    <col min="12289" max="12293" width="14.625" style="1" customWidth="1"/>
    <col min="12294" max="12294" width="13.625" style="1" customWidth="1"/>
    <col min="12295" max="12295" width="13.875" style="1" customWidth="1"/>
    <col min="12296" max="12296" width="11.375" style="1" customWidth="1"/>
    <col min="12297" max="12298" width="15.625" style="1" customWidth="1"/>
    <col min="12299" max="12544" width="16.625" style="1"/>
    <col min="12545" max="12549" width="14.625" style="1" customWidth="1"/>
    <col min="12550" max="12550" width="13.625" style="1" customWidth="1"/>
    <col min="12551" max="12551" width="13.875" style="1" customWidth="1"/>
    <col min="12552" max="12552" width="11.375" style="1" customWidth="1"/>
    <col min="12553" max="12554" width="15.625" style="1" customWidth="1"/>
    <col min="12555" max="12800" width="16.625" style="1"/>
    <col min="12801" max="12805" width="14.625" style="1" customWidth="1"/>
    <col min="12806" max="12806" width="13.625" style="1" customWidth="1"/>
    <col min="12807" max="12807" width="13.875" style="1" customWidth="1"/>
    <col min="12808" max="12808" width="11.375" style="1" customWidth="1"/>
    <col min="12809" max="12810" width="15.625" style="1" customWidth="1"/>
    <col min="12811" max="13056" width="16.625" style="1"/>
    <col min="13057" max="13061" width="14.625" style="1" customWidth="1"/>
    <col min="13062" max="13062" width="13.625" style="1" customWidth="1"/>
    <col min="13063" max="13063" width="13.875" style="1" customWidth="1"/>
    <col min="13064" max="13064" width="11.375" style="1" customWidth="1"/>
    <col min="13065" max="13066" width="15.625" style="1" customWidth="1"/>
    <col min="13067" max="13312" width="16.625" style="1"/>
    <col min="13313" max="13317" width="14.625" style="1" customWidth="1"/>
    <col min="13318" max="13318" width="13.625" style="1" customWidth="1"/>
    <col min="13319" max="13319" width="13.875" style="1" customWidth="1"/>
    <col min="13320" max="13320" width="11.375" style="1" customWidth="1"/>
    <col min="13321" max="13322" width="15.625" style="1" customWidth="1"/>
    <col min="13323" max="13568" width="16.625" style="1"/>
    <col min="13569" max="13573" width="14.625" style="1" customWidth="1"/>
    <col min="13574" max="13574" width="13.625" style="1" customWidth="1"/>
    <col min="13575" max="13575" width="13.875" style="1" customWidth="1"/>
    <col min="13576" max="13576" width="11.375" style="1" customWidth="1"/>
    <col min="13577" max="13578" width="15.625" style="1" customWidth="1"/>
    <col min="13579" max="13824" width="16.625" style="1"/>
    <col min="13825" max="13829" width="14.625" style="1" customWidth="1"/>
    <col min="13830" max="13830" width="13.625" style="1" customWidth="1"/>
    <col min="13831" max="13831" width="13.875" style="1" customWidth="1"/>
    <col min="13832" max="13832" width="11.375" style="1" customWidth="1"/>
    <col min="13833" max="13834" width="15.625" style="1" customWidth="1"/>
    <col min="13835" max="14080" width="16.625" style="1"/>
    <col min="14081" max="14085" width="14.625" style="1" customWidth="1"/>
    <col min="14086" max="14086" width="13.625" style="1" customWidth="1"/>
    <col min="14087" max="14087" width="13.875" style="1" customWidth="1"/>
    <col min="14088" max="14088" width="11.375" style="1" customWidth="1"/>
    <col min="14089" max="14090" width="15.625" style="1" customWidth="1"/>
    <col min="14091" max="14336" width="16.625" style="1"/>
    <col min="14337" max="14341" width="14.625" style="1" customWidth="1"/>
    <col min="14342" max="14342" width="13.625" style="1" customWidth="1"/>
    <col min="14343" max="14343" width="13.875" style="1" customWidth="1"/>
    <col min="14344" max="14344" width="11.375" style="1" customWidth="1"/>
    <col min="14345" max="14346" width="15.625" style="1" customWidth="1"/>
    <col min="14347" max="14592" width="16.625" style="1"/>
    <col min="14593" max="14597" width="14.625" style="1" customWidth="1"/>
    <col min="14598" max="14598" width="13.625" style="1" customWidth="1"/>
    <col min="14599" max="14599" width="13.875" style="1" customWidth="1"/>
    <col min="14600" max="14600" width="11.375" style="1" customWidth="1"/>
    <col min="14601" max="14602" width="15.625" style="1" customWidth="1"/>
    <col min="14603" max="14848" width="16.625" style="1"/>
    <col min="14849" max="14853" width="14.625" style="1" customWidth="1"/>
    <col min="14854" max="14854" width="13.625" style="1" customWidth="1"/>
    <col min="14855" max="14855" width="13.875" style="1" customWidth="1"/>
    <col min="14856" max="14856" width="11.375" style="1" customWidth="1"/>
    <col min="14857" max="14858" width="15.625" style="1" customWidth="1"/>
    <col min="14859" max="15104" width="16.625" style="1"/>
    <col min="15105" max="15109" width="14.625" style="1" customWidth="1"/>
    <col min="15110" max="15110" width="13.625" style="1" customWidth="1"/>
    <col min="15111" max="15111" width="13.875" style="1" customWidth="1"/>
    <col min="15112" max="15112" width="11.375" style="1" customWidth="1"/>
    <col min="15113" max="15114" width="15.625" style="1" customWidth="1"/>
    <col min="15115" max="15360" width="16.625" style="1"/>
    <col min="15361" max="15365" width="14.625" style="1" customWidth="1"/>
    <col min="15366" max="15366" width="13.625" style="1" customWidth="1"/>
    <col min="15367" max="15367" width="13.875" style="1" customWidth="1"/>
    <col min="15368" max="15368" width="11.375" style="1" customWidth="1"/>
    <col min="15369" max="15370" width="15.625" style="1" customWidth="1"/>
    <col min="15371" max="15616" width="16.625" style="1"/>
    <col min="15617" max="15621" width="14.625" style="1" customWidth="1"/>
    <col min="15622" max="15622" width="13.625" style="1" customWidth="1"/>
    <col min="15623" max="15623" width="13.875" style="1" customWidth="1"/>
    <col min="15624" max="15624" width="11.375" style="1" customWidth="1"/>
    <col min="15625" max="15626" width="15.625" style="1" customWidth="1"/>
    <col min="15627" max="15872" width="16.625" style="1"/>
    <col min="15873" max="15877" width="14.625" style="1" customWidth="1"/>
    <col min="15878" max="15878" width="13.625" style="1" customWidth="1"/>
    <col min="15879" max="15879" width="13.875" style="1" customWidth="1"/>
    <col min="15880" max="15880" width="11.375" style="1" customWidth="1"/>
    <col min="15881" max="15882" width="15.625" style="1" customWidth="1"/>
    <col min="15883" max="16128" width="16.625" style="1"/>
    <col min="16129" max="16133" width="14.625" style="1" customWidth="1"/>
    <col min="16134" max="16134" width="13.625" style="1" customWidth="1"/>
    <col min="16135" max="16135" width="13.875" style="1" customWidth="1"/>
    <col min="16136" max="16136" width="11.375" style="1" customWidth="1"/>
    <col min="16137" max="16138" width="15.625" style="1" customWidth="1"/>
    <col min="16139" max="16384" width="16.625" style="1"/>
  </cols>
  <sheetData>
    <row r="1" spans="1:18" s="8" customFormat="1" ht="36" customHeight="1">
      <c r="A1" s="114" t="s">
        <v>311</v>
      </c>
      <c r="B1" s="114"/>
      <c r="C1" s="114"/>
      <c r="D1" s="114"/>
      <c r="E1" s="114"/>
      <c r="F1" s="114"/>
      <c r="G1" s="114"/>
      <c r="H1" s="114"/>
      <c r="I1" s="114"/>
      <c r="J1" s="114"/>
      <c r="K1" s="7"/>
      <c r="L1" s="7"/>
      <c r="M1" s="7"/>
      <c r="N1" s="7"/>
      <c r="O1" s="7"/>
      <c r="P1" s="7"/>
      <c r="Q1" s="7"/>
      <c r="R1" s="7"/>
    </row>
    <row r="2" spans="1:18" s="4" customFormat="1" ht="21.95" customHeight="1">
      <c r="A2" s="10" t="s">
        <v>215</v>
      </c>
      <c r="B2" s="43"/>
      <c r="C2" s="43"/>
      <c r="D2" s="4" t="s">
        <v>303</v>
      </c>
      <c r="E2" s="44"/>
      <c r="F2" s="175"/>
      <c r="H2" s="9" t="s">
        <v>13</v>
      </c>
      <c r="I2" s="43"/>
      <c r="J2" s="43"/>
    </row>
    <row r="3" spans="1:18" s="4" customFormat="1" ht="21.95" customHeight="1">
      <c r="A3" s="10" t="s">
        <v>207</v>
      </c>
      <c r="B3" s="43"/>
      <c r="C3" s="43"/>
      <c r="D3" s="4" t="s">
        <v>226</v>
      </c>
      <c r="E3" s="45"/>
      <c r="F3" s="175"/>
      <c r="H3" s="9" t="s">
        <v>14</v>
      </c>
      <c r="I3" s="43"/>
      <c r="J3" s="46"/>
    </row>
    <row r="4" spans="1:18" s="4" customFormat="1" ht="21.95" customHeight="1"/>
    <row r="5" spans="1:18" ht="22.5" customHeight="1">
      <c r="A5" s="118" t="s">
        <v>304</v>
      </c>
      <c r="B5" s="119"/>
      <c r="C5" s="176" t="s">
        <v>312</v>
      </c>
      <c r="D5" s="95"/>
      <c r="E5" s="95"/>
      <c r="F5" s="95"/>
      <c r="G5" s="95"/>
      <c r="H5" s="95"/>
      <c r="I5" s="177"/>
      <c r="J5" s="11"/>
    </row>
    <row r="6" spans="1:18" ht="17.100000000000001" customHeight="1">
      <c r="A6" s="120"/>
      <c r="B6" s="121"/>
      <c r="C6" s="99" t="s">
        <v>305</v>
      </c>
      <c r="D6" s="99" t="s">
        <v>306</v>
      </c>
      <c r="E6" s="99" t="s">
        <v>307</v>
      </c>
      <c r="F6" s="99" t="s">
        <v>10</v>
      </c>
      <c r="G6" s="99" t="s">
        <v>308</v>
      </c>
      <c r="H6" s="128" t="s">
        <v>224</v>
      </c>
      <c r="I6" s="129"/>
      <c r="J6" s="126" t="s">
        <v>287</v>
      </c>
    </row>
    <row r="7" spans="1:18" ht="17.100000000000001" customHeight="1">
      <c r="A7" s="120"/>
      <c r="B7" s="121"/>
      <c r="C7" s="100"/>
      <c r="D7" s="100"/>
      <c r="E7" s="100"/>
      <c r="F7" s="100"/>
      <c r="G7" s="100"/>
      <c r="H7" s="111"/>
      <c r="I7" s="130"/>
      <c r="J7" s="126"/>
    </row>
    <row r="8" spans="1:18" ht="17.100000000000001" customHeight="1">
      <c r="A8" s="120"/>
      <c r="B8" s="121"/>
      <c r="C8" s="100"/>
      <c r="D8" s="100"/>
      <c r="E8" s="100"/>
      <c r="F8" s="100"/>
      <c r="G8" s="100"/>
      <c r="H8" s="111"/>
      <c r="I8" s="130"/>
      <c r="J8" s="126"/>
    </row>
    <row r="9" spans="1:18" ht="17.100000000000001" customHeight="1">
      <c r="A9" s="120"/>
      <c r="B9" s="121"/>
      <c r="C9" s="100"/>
      <c r="D9" s="100"/>
      <c r="E9" s="100"/>
      <c r="F9" s="100"/>
      <c r="G9" s="100"/>
      <c r="H9" s="111"/>
      <c r="I9" s="130"/>
      <c r="J9" s="127"/>
    </row>
    <row r="10" spans="1:18" s="3" customFormat="1">
      <c r="A10" s="96" t="s">
        <v>0</v>
      </c>
      <c r="B10" s="115"/>
      <c r="C10" s="57" t="s">
        <v>1</v>
      </c>
      <c r="D10" s="57" t="s">
        <v>2</v>
      </c>
      <c r="E10" s="57" t="s">
        <v>3</v>
      </c>
      <c r="F10" s="57" t="s">
        <v>4</v>
      </c>
      <c r="G10" s="57" t="s">
        <v>18</v>
      </c>
      <c r="H10" s="96" t="s">
        <v>20</v>
      </c>
      <c r="I10" s="97"/>
      <c r="J10" s="58" t="s">
        <v>203</v>
      </c>
    </row>
    <row r="11" spans="1:18" ht="42" customHeight="1">
      <c r="A11" s="178"/>
      <c r="B11" s="179"/>
      <c r="C11" s="180"/>
      <c r="D11" s="180"/>
      <c r="E11" s="181"/>
      <c r="F11" s="180"/>
      <c r="G11" s="180"/>
      <c r="H11" s="182">
        <f>SUM(C11:G11)</f>
        <v>0</v>
      </c>
      <c r="I11" s="125"/>
      <c r="J11" s="56">
        <f>(C11+D11+E11)/10</f>
        <v>0</v>
      </c>
    </row>
    <row r="12" spans="1:18" ht="16.5" customHeight="1">
      <c r="E12" s="2"/>
    </row>
    <row r="13" spans="1:18" ht="16.5" customHeight="1">
      <c r="E13" s="2"/>
    </row>
    <row r="14" spans="1:18" ht="22.5" customHeight="1">
      <c r="A14" s="94" t="s">
        <v>313</v>
      </c>
      <c r="B14" s="95"/>
      <c r="C14" s="95"/>
      <c r="D14" s="95"/>
      <c r="E14" s="95"/>
      <c r="F14" s="95"/>
      <c r="G14" s="95"/>
      <c r="H14" s="95"/>
      <c r="I14" s="90" t="s">
        <v>209</v>
      </c>
      <c r="J14" s="101" t="s">
        <v>222</v>
      </c>
    </row>
    <row r="15" spans="1:18" ht="20.100000000000001" customHeight="1">
      <c r="A15" s="99" t="s">
        <v>305</v>
      </c>
      <c r="B15" s="99" t="s">
        <v>306</v>
      </c>
      <c r="C15" s="99" t="s">
        <v>307</v>
      </c>
      <c r="D15" s="113" t="s">
        <v>10</v>
      </c>
      <c r="E15" s="99" t="s">
        <v>317</v>
      </c>
      <c r="F15" s="109" t="s">
        <v>221</v>
      </c>
      <c r="G15" s="183"/>
      <c r="H15" s="184" t="s">
        <v>314</v>
      </c>
      <c r="I15" s="91"/>
      <c r="J15" s="102"/>
    </row>
    <row r="16" spans="1:18" ht="20.100000000000001" customHeight="1">
      <c r="A16" s="100"/>
      <c r="B16" s="100"/>
      <c r="C16" s="100"/>
      <c r="D16" s="113"/>
      <c r="E16" s="100"/>
      <c r="F16" s="185"/>
      <c r="G16" s="186"/>
      <c r="H16" s="93"/>
      <c r="I16" s="91"/>
      <c r="J16" s="102"/>
    </row>
    <row r="17" spans="1:10" ht="20.100000000000001" customHeight="1">
      <c r="A17" s="100"/>
      <c r="B17" s="100"/>
      <c r="C17" s="100"/>
      <c r="D17" s="113"/>
      <c r="E17" s="100"/>
      <c r="F17" s="185"/>
      <c r="G17" s="186"/>
      <c r="H17" s="93"/>
      <c r="I17" s="91"/>
      <c r="J17" s="102"/>
    </row>
    <row r="18" spans="1:10" ht="20.100000000000001" customHeight="1">
      <c r="A18" s="100"/>
      <c r="B18" s="100"/>
      <c r="C18" s="100"/>
      <c r="D18" s="99"/>
      <c r="E18" s="100"/>
      <c r="F18" s="185"/>
      <c r="G18" s="186"/>
      <c r="H18" s="93"/>
      <c r="I18" s="91"/>
      <c r="J18" s="102"/>
    </row>
    <row r="19" spans="1:10" ht="20.100000000000001" customHeight="1">
      <c r="A19" s="57" t="s">
        <v>5</v>
      </c>
      <c r="B19" s="59" t="s">
        <v>6</v>
      </c>
      <c r="C19" s="57" t="s">
        <v>7</v>
      </c>
      <c r="D19" s="57" t="s">
        <v>8</v>
      </c>
      <c r="E19" s="60" t="s">
        <v>21</v>
      </c>
      <c r="F19" s="106" t="s">
        <v>22</v>
      </c>
      <c r="G19" s="187"/>
      <c r="H19" s="61" t="s">
        <v>204</v>
      </c>
      <c r="I19" s="62" t="s">
        <v>208</v>
      </c>
      <c r="J19" s="103"/>
    </row>
    <row r="20" spans="1:10" ht="42" customHeight="1">
      <c r="A20" s="180"/>
      <c r="B20" s="180"/>
      <c r="C20" s="180"/>
      <c r="D20" s="180"/>
      <c r="E20" s="188"/>
      <c r="F20" s="189">
        <f>SUM(A20:E20)</f>
        <v>0</v>
      </c>
      <c r="G20" s="105"/>
      <c r="H20" s="190">
        <f>(A20+B20+C20)/2</f>
        <v>0</v>
      </c>
      <c r="I20" s="53">
        <f>A11-H11-F20</f>
        <v>0</v>
      </c>
      <c r="J20" s="54"/>
    </row>
    <row r="21" spans="1:10">
      <c r="A21" s="38" t="s">
        <v>315</v>
      </c>
      <c r="D21" s="42" t="e">
        <f>(H20-J11)/J11</f>
        <v>#DIV/0!</v>
      </c>
      <c r="E21" s="1" t="s">
        <v>269</v>
      </c>
    </row>
    <row r="22" spans="1:10">
      <c r="A22" s="38"/>
      <c r="D22" s="52"/>
    </row>
    <row r="23" spans="1:10">
      <c r="A23" s="98" t="s">
        <v>309</v>
      </c>
      <c r="B23" s="98"/>
      <c r="C23" s="98"/>
      <c r="D23" s="98"/>
      <c r="E23" s="98"/>
      <c r="F23" s="98"/>
      <c r="G23" s="98"/>
      <c r="H23" s="98"/>
      <c r="I23" s="98"/>
      <c r="J23" s="98"/>
    </row>
    <row r="24" spans="1:10">
      <c r="A24" s="98" t="s">
        <v>229</v>
      </c>
      <c r="B24" s="98"/>
      <c r="C24" s="98"/>
      <c r="D24" s="98"/>
      <c r="E24" s="98"/>
      <c r="F24" s="98"/>
      <c r="G24" s="98"/>
      <c r="H24" s="98"/>
      <c r="I24" s="98"/>
      <c r="J24" s="98"/>
    </row>
    <row r="25" spans="1:10">
      <c r="A25" s="98" t="s">
        <v>230</v>
      </c>
      <c r="B25" s="98"/>
      <c r="C25" s="98"/>
      <c r="D25" s="98"/>
      <c r="E25" s="98"/>
      <c r="F25" s="98"/>
      <c r="G25" s="98"/>
      <c r="H25" s="98"/>
      <c r="I25" s="98"/>
      <c r="J25" s="98"/>
    </row>
    <row r="26" spans="1:10">
      <c r="A26" s="98" t="s">
        <v>316</v>
      </c>
      <c r="B26" s="98"/>
      <c r="C26" s="98"/>
      <c r="D26" s="98"/>
      <c r="E26" s="98"/>
      <c r="F26" s="98"/>
      <c r="G26" s="98"/>
      <c r="H26" s="98"/>
      <c r="I26" s="98"/>
      <c r="J26" s="98"/>
    </row>
    <row r="27" spans="1:10">
      <c r="A27" s="191" t="s">
        <v>310</v>
      </c>
      <c r="B27" s="191"/>
      <c r="C27" s="191"/>
      <c r="D27" s="191"/>
      <c r="E27" s="191"/>
      <c r="F27" s="191"/>
      <c r="G27" s="191"/>
      <c r="H27" s="191"/>
      <c r="I27" s="191"/>
      <c r="J27" s="191"/>
    </row>
    <row r="29" spans="1:10">
      <c r="A29" s="51" t="s">
        <v>211</v>
      </c>
      <c r="B29" s="51"/>
      <c r="C29" s="51"/>
      <c r="D29" s="51" t="s">
        <v>212</v>
      </c>
      <c r="E29" s="51"/>
      <c r="F29" s="51"/>
      <c r="G29" s="51"/>
      <c r="H29" s="51" t="s">
        <v>213</v>
      </c>
      <c r="I29" s="51"/>
      <c r="J29" s="51"/>
    </row>
  </sheetData>
  <sheetProtection selectLockedCells="1"/>
  <protectedRanges>
    <protectedRange sqref="J6:J10" name="範圍1"/>
    <protectedRange sqref="H15:H19" name="範圍1_1"/>
  </protectedRanges>
  <mergeCells count="31">
    <mergeCell ref="F20:G20"/>
    <mergeCell ref="A23:J23"/>
    <mergeCell ref="A24:J24"/>
    <mergeCell ref="A25:J25"/>
    <mergeCell ref="A26:J26"/>
    <mergeCell ref="A27:J27"/>
    <mergeCell ref="J14:J19"/>
    <mergeCell ref="A15:A18"/>
    <mergeCell ref="B15:B18"/>
    <mergeCell ref="C15:C18"/>
    <mergeCell ref="D15:D18"/>
    <mergeCell ref="E15:E18"/>
    <mergeCell ref="F15:G18"/>
    <mergeCell ref="H15:H18"/>
    <mergeCell ref="F19:G19"/>
    <mergeCell ref="A10:B10"/>
    <mergeCell ref="H10:I10"/>
    <mergeCell ref="A11:B11"/>
    <mergeCell ref="H11:I11"/>
    <mergeCell ref="A14:H14"/>
    <mergeCell ref="I14:I18"/>
    <mergeCell ref="A1:J1"/>
    <mergeCell ref="A5:B9"/>
    <mergeCell ref="C5:I5"/>
    <mergeCell ref="C6:C9"/>
    <mergeCell ref="D6:D9"/>
    <mergeCell ref="E6:E9"/>
    <mergeCell ref="F6:F9"/>
    <mergeCell ref="G6:G9"/>
    <mergeCell ref="H6:I9"/>
    <mergeCell ref="J6:J9"/>
  </mergeCells>
  <phoneticPr fontId="17" type="noConversion"/>
  <printOptions horizontalCentered="1"/>
  <pageMargins left="0.27559055118110237" right="0.27559055118110237" top="0.39370078740157483" bottom="0.39370078740157483" header="0" footer="0"/>
  <pageSetup paperSize="9" scale="88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C63D8-C501-4A06-8925-48514148B9C9}">
  <sheetPr>
    <pageSetUpPr fitToPage="1"/>
  </sheetPr>
  <dimension ref="A1:R35"/>
  <sheetViews>
    <sheetView topLeftCell="A14" workbookViewId="0">
      <selection activeCell="M23" sqref="M23"/>
    </sheetView>
  </sheetViews>
  <sheetFormatPr defaultColWidth="16.625" defaultRowHeight="16.5"/>
  <cols>
    <col min="1" max="1" width="15.25" style="1" customWidth="1"/>
    <col min="2" max="2" width="14.625" style="1" customWidth="1"/>
    <col min="3" max="3" width="18.125" style="1" customWidth="1"/>
    <col min="4" max="5" width="14.625" style="1" customWidth="1"/>
    <col min="6" max="6" width="13.625" style="1" customWidth="1"/>
    <col min="7" max="7" width="13.875" style="1" customWidth="1"/>
    <col min="8" max="8" width="11.375" style="1" customWidth="1"/>
    <col min="9" max="9" width="8.125" style="1" customWidth="1"/>
    <col min="10" max="10" width="14.625" style="1" customWidth="1"/>
    <col min="11" max="11" width="18.75" style="1" customWidth="1"/>
    <col min="12" max="16384" width="16.625" style="1"/>
  </cols>
  <sheetData>
    <row r="1" spans="1:18" s="8" customFormat="1" ht="36" customHeight="1">
      <c r="A1" s="162" t="s">
        <v>295</v>
      </c>
      <c r="B1" s="162"/>
      <c r="C1" s="162"/>
      <c r="D1" s="162"/>
      <c r="E1" s="162"/>
      <c r="F1" s="162"/>
      <c r="G1" s="162"/>
      <c r="H1" s="162"/>
      <c r="I1" s="162"/>
      <c r="J1" s="162"/>
      <c r="K1" s="41" t="s">
        <v>214</v>
      </c>
      <c r="L1" s="7"/>
      <c r="M1" s="7"/>
      <c r="N1" s="7"/>
      <c r="O1" s="7"/>
      <c r="P1" s="7"/>
      <c r="Q1" s="7"/>
      <c r="R1" s="7"/>
    </row>
    <row r="2" spans="1:18" s="4" customFormat="1" ht="21.95" customHeight="1">
      <c r="A2" s="10" t="s">
        <v>40</v>
      </c>
      <c r="B2" s="5"/>
      <c r="C2" s="27" t="s">
        <v>199</v>
      </c>
      <c r="D2" s="28" t="s">
        <v>205</v>
      </c>
      <c r="H2" s="9" t="s">
        <v>23</v>
      </c>
      <c r="I2" s="5"/>
      <c r="J2" s="5"/>
    </row>
    <row r="3" spans="1:18" s="4" customFormat="1" ht="21.95" customHeight="1">
      <c r="A3" s="10" t="s">
        <v>39</v>
      </c>
      <c r="B3" s="5"/>
      <c r="C3" s="27" t="s">
        <v>227</v>
      </c>
      <c r="D3" s="28" t="s">
        <v>206</v>
      </c>
      <c r="H3" s="9" t="s">
        <v>24</v>
      </c>
      <c r="I3" s="5"/>
      <c r="J3" s="6"/>
    </row>
    <row r="4" spans="1:18" s="4" customFormat="1" ht="21.95" customHeight="1" thickBot="1">
      <c r="D4" s="40" t="s">
        <v>299</v>
      </c>
    </row>
    <row r="5" spans="1:18" ht="22.5" customHeight="1" thickTop="1">
      <c r="A5" s="166" t="s">
        <v>283</v>
      </c>
      <c r="B5" s="167"/>
      <c r="C5" s="160" t="s">
        <v>300</v>
      </c>
      <c r="D5" s="160"/>
      <c r="E5" s="160"/>
      <c r="F5" s="160"/>
      <c r="G5" s="160"/>
      <c r="H5" s="160"/>
      <c r="I5" s="160"/>
      <c r="J5" s="160"/>
      <c r="K5" s="161"/>
    </row>
    <row r="6" spans="1:18" ht="17.100000000000001" customHeight="1">
      <c r="A6" s="168"/>
      <c r="B6" s="169"/>
      <c r="C6" s="99" t="s">
        <v>219</v>
      </c>
      <c r="D6" s="99" t="s">
        <v>218</v>
      </c>
      <c r="E6" s="99" t="s">
        <v>25</v>
      </c>
      <c r="F6" s="99" t="s">
        <v>26</v>
      </c>
      <c r="G6" s="99" t="s">
        <v>27</v>
      </c>
      <c r="H6" s="99" t="s">
        <v>28</v>
      </c>
      <c r="I6" s="141" t="s">
        <v>200</v>
      </c>
      <c r="J6" s="142"/>
      <c r="K6" s="126" t="s">
        <v>291</v>
      </c>
    </row>
    <row r="7" spans="1:18" ht="17.100000000000001" customHeight="1">
      <c r="A7" s="168"/>
      <c r="B7" s="169"/>
      <c r="C7" s="100"/>
      <c r="D7" s="100"/>
      <c r="E7" s="100"/>
      <c r="F7" s="100"/>
      <c r="G7" s="100"/>
      <c r="H7" s="100"/>
      <c r="I7" s="141"/>
      <c r="J7" s="142"/>
      <c r="K7" s="126"/>
    </row>
    <row r="8" spans="1:18" ht="20.25" customHeight="1">
      <c r="A8" s="168"/>
      <c r="B8" s="169"/>
      <c r="C8" s="100"/>
      <c r="D8" s="100"/>
      <c r="E8" s="100"/>
      <c r="F8" s="100"/>
      <c r="G8" s="100"/>
      <c r="H8" s="100"/>
      <c r="I8" s="141"/>
      <c r="J8" s="142"/>
      <c r="K8" s="126"/>
    </row>
    <row r="9" spans="1:18" ht="17.25" customHeight="1">
      <c r="A9" s="168"/>
      <c r="B9" s="169"/>
      <c r="C9" s="100"/>
      <c r="D9" s="100"/>
      <c r="E9" s="100"/>
      <c r="F9" s="100"/>
      <c r="G9" s="100"/>
      <c r="H9" s="100"/>
      <c r="I9" s="143"/>
      <c r="J9" s="110"/>
      <c r="K9" s="127"/>
    </row>
    <row r="10" spans="1:18" s="3" customFormat="1">
      <c r="A10" s="163" t="s">
        <v>29</v>
      </c>
      <c r="B10" s="115"/>
      <c r="C10" s="57" t="s">
        <v>1</v>
      </c>
      <c r="D10" s="57" t="s">
        <v>2</v>
      </c>
      <c r="E10" s="57" t="s">
        <v>3</v>
      </c>
      <c r="F10" s="57" t="s">
        <v>4</v>
      </c>
      <c r="G10" s="57" t="s">
        <v>30</v>
      </c>
      <c r="H10" s="57" t="s">
        <v>31</v>
      </c>
      <c r="I10" s="106" t="s">
        <v>32</v>
      </c>
      <c r="J10" s="144"/>
      <c r="K10" s="58" t="s">
        <v>203</v>
      </c>
    </row>
    <row r="11" spans="1:18" ht="33" customHeight="1">
      <c r="A11" s="164"/>
      <c r="B11" s="165"/>
      <c r="C11" s="25"/>
      <c r="D11" s="25"/>
      <c r="E11" s="26"/>
      <c r="F11" s="25"/>
      <c r="G11" s="25"/>
      <c r="H11" s="25"/>
      <c r="I11" s="149">
        <f>SUM(C11:H11)</f>
        <v>0</v>
      </c>
      <c r="J11" s="150"/>
      <c r="K11" s="35">
        <f>(C11+D11+E11+H11)/10</f>
        <v>0</v>
      </c>
    </row>
    <row r="12" spans="1:18" ht="16.5" customHeight="1">
      <c r="A12" s="36"/>
      <c r="E12" s="2"/>
      <c r="K12" s="37"/>
    </row>
    <row r="13" spans="1:18" ht="22.5" customHeight="1">
      <c r="A13" s="139" t="s">
        <v>297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18" t="s">
        <v>202</v>
      </c>
      <c r="L13" s="145" t="s">
        <v>223</v>
      </c>
    </row>
    <row r="14" spans="1:18" ht="20.100000000000001" customHeight="1">
      <c r="A14" s="174" t="s">
        <v>219</v>
      </c>
      <c r="B14" s="100" t="s">
        <v>218</v>
      </c>
      <c r="C14" s="100" t="s">
        <v>268</v>
      </c>
      <c r="D14" s="154" t="s">
        <v>26</v>
      </c>
      <c r="E14" s="100" t="s">
        <v>33</v>
      </c>
      <c r="F14" s="100" t="s">
        <v>34</v>
      </c>
      <c r="G14" s="100" t="s">
        <v>216</v>
      </c>
      <c r="H14" s="157" t="s">
        <v>201</v>
      </c>
      <c r="I14" s="158"/>
      <c r="J14" s="159" t="s">
        <v>292</v>
      </c>
      <c r="K14" s="148"/>
      <c r="L14" s="146"/>
    </row>
    <row r="15" spans="1:18" ht="20.100000000000001" customHeight="1">
      <c r="A15" s="174"/>
      <c r="B15" s="100"/>
      <c r="C15" s="100"/>
      <c r="D15" s="113"/>
      <c r="E15" s="108"/>
      <c r="F15" s="108"/>
      <c r="G15" s="108"/>
      <c r="H15" s="157"/>
      <c r="I15" s="158"/>
      <c r="J15" s="100"/>
      <c r="K15" s="148"/>
      <c r="L15" s="146"/>
    </row>
    <row r="16" spans="1:18" ht="20.100000000000001" customHeight="1">
      <c r="A16" s="174"/>
      <c r="B16" s="100"/>
      <c r="C16" s="100"/>
      <c r="D16" s="113"/>
      <c r="E16" s="108"/>
      <c r="F16" s="108"/>
      <c r="G16" s="108"/>
      <c r="H16" s="157"/>
      <c r="I16" s="158"/>
      <c r="J16" s="100"/>
      <c r="K16" s="148"/>
      <c r="L16" s="146"/>
    </row>
    <row r="17" spans="1:12" ht="13.5" customHeight="1">
      <c r="A17" s="174"/>
      <c r="B17" s="100"/>
      <c r="C17" s="100"/>
      <c r="D17" s="99"/>
      <c r="E17" s="108"/>
      <c r="F17" s="108"/>
      <c r="G17" s="108"/>
      <c r="H17" s="157"/>
      <c r="I17" s="158"/>
      <c r="J17" s="100"/>
      <c r="K17" s="148"/>
      <c r="L17" s="146"/>
    </row>
    <row r="18" spans="1:12" ht="20.100000000000001" customHeight="1">
      <c r="A18" s="63" t="s">
        <v>35</v>
      </c>
      <c r="B18" s="59" t="s">
        <v>36</v>
      </c>
      <c r="C18" s="57" t="s">
        <v>7</v>
      </c>
      <c r="D18" s="57" t="s">
        <v>8</v>
      </c>
      <c r="E18" s="60" t="s">
        <v>37</v>
      </c>
      <c r="F18" s="60" t="s">
        <v>38</v>
      </c>
      <c r="G18" s="60" t="s">
        <v>15</v>
      </c>
      <c r="H18" s="106" t="s">
        <v>11</v>
      </c>
      <c r="I18" s="171"/>
      <c r="J18" s="64" t="s">
        <v>204</v>
      </c>
      <c r="K18" s="60" t="s">
        <v>17</v>
      </c>
      <c r="L18" s="147"/>
    </row>
    <row r="19" spans="1:12" ht="33" customHeight="1">
      <c r="A19" s="65"/>
      <c r="B19" s="66"/>
      <c r="C19" s="66"/>
      <c r="D19" s="66"/>
      <c r="E19" s="67"/>
      <c r="F19" s="68"/>
      <c r="G19" s="68"/>
      <c r="H19" s="172">
        <f>SUM(A19:G19)</f>
        <v>0</v>
      </c>
      <c r="I19" s="173"/>
      <c r="J19" s="69">
        <f>(A19+B19+C19+F19)/2</f>
        <v>0</v>
      </c>
      <c r="K19" s="70">
        <f>A11-I11-H19</f>
        <v>0</v>
      </c>
      <c r="L19" s="54"/>
    </row>
    <row r="20" spans="1:12" ht="11.25" customHeight="1">
      <c r="A20" s="29"/>
      <c r="B20" s="29"/>
      <c r="C20" s="29"/>
      <c r="D20" s="29"/>
      <c r="E20" s="30"/>
      <c r="F20" s="31"/>
      <c r="G20" s="31"/>
      <c r="H20" s="32"/>
      <c r="I20" s="32"/>
      <c r="J20" s="33"/>
      <c r="K20" s="34"/>
    </row>
    <row r="21" spans="1:12" ht="25.5" customHeight="1">
      <c r="A21" s="73" t="s">
        <v>293</v>
      </c>
      <c r="D21" s="72" t="e">
        <f>(J19-K11)/K11</f>
        <v>#DIV/0!</v>
      </c>
      <c r="E21" s="1" t="s">
        <v>280</v>
      </c>
    </row>
    <row r="22" spans="1:12" ht="12" customHeight="1">
      <c r="A22" s="29"/>
      <c r="B22" s="29"/>
      <c r="C22" s="29"/>
      <c r="D22" s="29"/>
      <c r="E22" s="30"/>
      <c r="F22" s="31"/>
      <c r="G22" s="31"/>
      <c r="H22" s="32"/>
      <c r="I22" s="32"/>
      <c r="J22" s="33"/>
      <c r="K22" s="34"/>
    </row>
    <row r="23" spans="1:12" ht="50.25" customHeight="1">
      <c r="A23" s="76" t="s">
        <v>270</v>
      </c>
      <c r="B23" s="78" t="s">
        <v>273</v>
      </c>
      <c r="C23" s="76" t="s">
        <v>274</v>
      </c>
      <c r="D23" s="76" t="s">
        <v>278</v>
      </c>
      <c r="E23" s="76" t="s">
        <v>10</v>
      </c>
      <c r="F23" s="76" t="s">
        <v>279</v>
      </c>
      <c r="G23" s="76" t="s">
        <v>275</v>
      </c>
      <c r="H23" s="78" t="s">
        <v>276</v>
      </c>
      <c r="I23" s="155" t="s">
        <v>277</v>
      </c>
      <c r="J23" s="156"/>
      <c r="K23" s="88" t="s">
        <v>281</v>
      </c>
      <c r="L23" s="89" t="e">
        <f>I26/I25</f>
        <v>#DIV/0!</v>
      </c>
    </row>
    <row r="24" spans="1:12" ht="27.75" customHeight="1">
      <c r="A24" s="75" t="s">
        <v>272</v>
      </c>
      <c r="B24" s="82">
        <f>C11+A19</f>
        <v>0</v>
      </c>
      <c r="C24" s="83">
        <f>+D11+B19</f>
        <v>0</v>
      </c>
      <c r="D24" s="84">
        <f>+E11+C19</f>
        <v>0</v>
      </c>
      <c r="E24" s="84">
        <f>+F11+D19</f>
        <v>0</v>
      </c>
      <c r="F24" s="85">
        <f>+G11+E19</f>
        <v>0</v>
      </c>
      <c r="G24" s="82">
        <f>+G19</f>
        <v>0</v>
      </c>
      <c r="H24" s="86">
        <f>+H11+F19</f>
        <v>0</v>
      </c>
      <c r="I24" s="151">
        <f>SUM(B24:H24)</f>
        <v>0</v>
      </c>
      <c r="J24" s="132"/>
      <c r="K24" s="133"/>
      <c r="L24" s="134"/>
    </row>
    <row r="25" spans="1:12" ht="33.6" customHeight="1">
      <c r="A25" s="75" t="s">
        <v>302</v>
      </c>
      <c r="B25" s="80"/>
      <c r="C25" s="77"/>
      <c r="D25" s="77"/>
      <c r="E25" s="77"/>
      <c r="F25" s="79"/>
      <c r="G25" s="79"/>
      <c r="H25" s="81"/>
      <c r="I25" s="152">
        <f>SUM(B25:H25)</f>
        <v>0</v>
      </c>
      <c r="J25" s="153"/>
      <c r="K25" s="135"/>
      <c r="L25" s="136"/>
    </row>
    <row r="26" spans="1:12" ht="25.5" customHeight="1">
      <c r="A26" s="75" t="s">
        <v>271</v>
      </c>
      <c r="B26" s="87">
        <f>B24-B25</f>
        <v>0</v>
      </c>
      <c r="C26" s="87">
        <f t="shared" ref="C26:I26" si="0">C24-C25</f>
        <v>0</v>
      </c>
      <c r="D26" s="87">
        <f t="shared" si="0"/>
        <v>0</v>
      </c>
      <c r="E26" s="87">
        <f t="shared" si="0"/>
        <v>0</v>
      </c>
      <c r="F26" s="87">
        <f t="shared" si="0"/>
        <v>0</v>
      </c>
      <c r="G26" s="87">
        <f t="shared" si="0"/>
        <v>0</v>
      </c>
      <c r="H26" s="87">
        <f t="shared" si="0"/>
        <v>0</v>
      </c>
      <c r="I26" s="131">
        <f t="shared" si="0"/>
        <v>0</v>
      </c>
      <c r="J26" s="132"/>
      <c r="K26" s="137"/>
      <c r="L26" s="138"/>
    </row>
    <row r="27" spans="1:12" ht="11.25" customHeight="1">
      <c r="A27" s="74"/>
      <c r="D27" s="39"/>
    </row>
    <row r="28" spans="1:12">
      <c r="A28" s="1" t="s">
        <v>282</v>
      </c>
    </row>
    <row r="29" spans="1:12">
      <c r="A29" s="1" t="s">
        <v>284</v>
      </c>
    </row>
    <row r="30" spans="1:12">
      <c r="A30" s="1" t="s">
        <v>285</v>
      </c>
    </row>
    <row r="31" spans="1:12" ht="21">
      <c r="A31" s="170" t="s">
        <v>286</v>
      </c>
      <c r="B31" s="170"/>
      <c r="C31" s="170"/>
      <c r="D31" s="170"/>
      <c r="E31" s="170"/>
      <c r="F31" s="170"/>
      <c r="G31" s="170"/>
      <c r="H31" s="170"/>
      <c r="I31" s="170"/>
      <c r="J31" s="170"/>
    </row>
    <row r="32" spans="1:12" ht="16.5" customHeight="1">
      <c r="A32" s="1" t="s">
        <v>231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</row>
    <row r="33" spans="1:10">
      <c r="A33" s="98" t="s">
        <v>301</v>
      </c>
      <c r="B33" s="98"/>
      <c r="C33" s="98"/>
      <c r="D33" s="98"/>
      <c r="E33" s="98"/>
      <c r="F33" s="98"/>
      <c r="G33" s="98"/>
      <c r="H33" s="98"/>
      <c r="I33" s="98"/>
      <c r="J33" s="98"/>
    </row>
    <row r="34" spans="1:10">
      <c r="A34" s="1" t="s">
        <v>211</v>
      </c>
      <c r="D34" s="1" t="s">
        <v>212</v>
      </c>
      <c r="G34" s="1" t="s">
        <v>213</v>
      </c>
    </row>
    <row r="35" spans="1:10">
      <c r="A35" s="1" t="s">
        <v>210</v>
      </c>
    </row>
  </sheetData>
  <protectedRanges>
    <protectedRange sqref="A1:K3 A5:K10 K11 A11:H11 A13:J18 A24:F25 J19 A19:G19 B23:F23" name="範圍1"/>
  </protectedRanges>
  <mergeCells count="36">
    <mergeCell ref="C5:K5"/>
    <mergeCell ref="A1:J1"/>
    <mergeCell ref="A10:B10"/>
    <mergeCell ref="A11:B11"/>
    <mergeCell ref="A5:B9"/>
    <mergeCell ref="H6:H9"/>
    <mergeCell ref="G6:G9"/>
    <mergeCell ref="C6:C9"/>
    <mergeCell ref="D6:D9"/>
    <mergeCell ref="E6:E9"/>
    <mergeCell ref="I23:J23"/>
    <mergeCell ref="H14:I17"/>
    <mergeCell ref="J14:J17"/>
    <mergeCell ref="G14:G17"/>
    <mergeCell ref="A33:J33"/>
    <mergeCell ref="A31:J31"/>
    <mergeCell ref="H18:I18"/>
    <mergeCell ref="H19:I19"/>
    <mergeCell ref="A14:A17"/>
    <mergeCell ref="B14:B17"/>
    <mergeCell ref="I26:J26"/>
    <mergeCell ref="K24:L26"/>
    <mergeCell ref="K6:K9"/>
    <mergeCell ref="A13:J13"/>
    <mergeCell ref="F14:F17"/>
    <mergeCell ref="I6:J9"/>
    <mergeCell ref="I10:J10"/>
    <mergeCell ref="L13:L18"/>
    <mergeCell ref="K13:K17"/>
    <mergeCell ref="F6:F9"/>
    <mergeCell ref="I11:J11"/>
    <mergeCell ref="C14:C17"/>
    <mergeCell ref="I24:J24"/>
    <mergeCell ref="I25:J25"/>
    <mergeCell ref="D14:D17"/>
    <mergeCell ref="E14:E17"/>
  </mergeCells>
  <phoneticPr fontId="2" type="noConversion"/>
  <pageMargins left="0.47244094488188981" right="0.35433070866141736" top="0" bottom="0" header="0" footer="0"/>
  <pageSetup paperSize="9" scale="79" fitToHeight="0" orientation="landscape" horizontalDpi="1200" verticalDpi="1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7696-3C96-47EA-958F-2C3AADFFC560}">
  <dimension ref="A1:H182"/>
  <sheetViews>
    <sheetView view="pageBreakPreview" zoomScaleNormal="100" zoomScaleSheetLayoutView="100" workbookViewId="0">
      <pane xSplit="2" ySplit="1" topLeftCell="C2" activePane="bottomRight" state="frozen"/>
      <selection activeCell="M23" sqref="M23"/>
      <selection pane="topRight" activeCell="M23" sqref="M23"/>
      <selection pane="bottomLeft" activeCell="M23" sqref="M23"/>
      <selection pane="bottomRight" activeCell="M23" sqref="M23"/>
    </sheetView>
  </sheetViews>
  <sheetFormatPr defaultRowHeight="15.75"/>
  <cols>
    <col min="1" max="1" width="5.5" style="18" customWidth="1"/>
    <col min="2" max="2" width="10.125" style="20" customWidth="1"/>
    <col min="3" max="4" width="9" style="14"/>
    <col min="5" max="5" width="10.5" style="14" customWidth="1"/>
    <col min="6" max="7" width="9" style="14"/>
    <col min="8" max="8" width="10.5" style="14" customWidth="1"/>
    <col min="9" max="16384" width="9" style="14"/>
  </cols>
  <sheetData>
    <row r="1" spans="1:8" ht="19.5" customHeight="1">
      <c r="A1" s="12" t="s">
        <v>154</v>
      </c>
      <c r="B1" s="13" t="s">
        <v>155</v>
      </c>
      <c r="D1" s="12" t="s">
        <v>154</v>
      </c>
      <c r="E1" s="13" t="s">
        <v>155</v>
      </c>
      <c r="G1" s="12" t="s">
        <v>154</v>
      </c>
      <c r="H1" s="13" t="s">
        <v>155</v>
      </c>
    </row>
    <row r="2" spans="1:8" ht="16.5">
      <c r="A2" s="15">
        <v>1</v>
      </c>
      <c r="B2" s="16" t="s">
        <v>41</v>
      </c>
      <c r="D2" s="15">
        <v>53</v>
      </c>
      <c r="E2" s="16" t="s">
        <v>77</v>
      </c>
      <c r="G2" s="15">
        <v>105</v>
      </c>
      <c r="H2" s="16" t="s">
        <v>117</v>
      </c>
    </row>
    <row r="3" spans="1:8" ht="16.5">
      <c r="A3" s="17">
        <v>2</v>
      </c>
      <c r="B3" s="16" t="s">
        <v>156</v>
      </c>
      <c r="D3" s="15">
        <v>54</v>
      </c>
      <c r="E3" s="16" t="s">
        <v>78</v>
      </c>
      <c r="G3" s="15">
        <v>106</v>
      </c>
      <c r="H3" s="16" t="s">
        <v>118</v>
      </c>
    </row>
    <row r="4" spans="1:8" ht="16.5">
      <c r="A4" s="17">
        <v>3</v>
      </c>
      <c r="B4" s="16" t="s">
        <v>157</v>
      </c>
      <c r="D4" s="15">
        <v>55</v>
      </c>
      <c r="E4" s="16" t="s">
        <v>79</v>
      </c>
      <c r="G4" s="15">
        <v>107</v>
      </c>
      <c r="H4" s="16" t="s">
        <v>119</v>
      </c>
    </row>
    <row r="5" spans="1:8" ht="16.5">
      <c r="A5" s="15">
        <v>4</v>
      </c>
      <c r="B5" s="16" t="s">
        <v>42</v>
      </c>
      <c r="D5" s="15">
        <v>56</v>
      </c>
      <c r="E5" s="16" t="s">
        <v>80</v>
      </c>
      <c r="G5" s="17">
        <v>108</v>
      </c>
      <c r="H5" s="16" t="s">
        <v>184</v>
      </c>
    </row>
    <row r="6" spans="1:8" ht="16.5">
      <c r="A6" s="15">
        <v>5</v>
      </c>
      <c r="B6" s="16" t="s">
        <v>43</v>
      </c>
      <c r="D6" s="15">
        <v>57</v>
      </c>
      <c r="E6" s="16" t="s">
        <v>81</v>
      </c>
      <c r="G6" s="17">
        <v>110</v>
      </c>
      <c r="H6" s="16" t="s">
        <v>185</v>
      </c>
    </row>
    <row r="7" spans="1:8" ht="16.5">
      <c r="A7" s="15">
        <v>6</v>
      </c>
      <c r="B7" s="16" t="s">
        <v>44</v>
      </c>
      <c r="D7" s="15">
        <v>58</v>
      </c>
      <c r="E7" s="16" t="s">
        <v>82</v>
      </c>
      <c r="G7" s="15">
        <v>110</v>
      </c>
      <c r="H7" s="16" t="s">
        <v>120</v>
      </c>
    </row>
    <row r="8" spans="1:8" ht="16.5">
      <c r="A8" s="15">
        <v>7</v>
      </c>
      <c r="B8" s="16" t="s">
        <v>45</v>
      </c>
      <c r="D8" s="15">
        <v>59</v>
      </c>
      <c r="E8" s="16" t="s">
        <v>83</v>
      </c>
      <c r="G8" s="15">
        <v>111</v>
      </c>
      <c r="H8" s="16" t="s">
        <v>121</v>
      </c>
    </row>
    <row r="9" spans="1:8" ht="16.5">
      <c r="A9" s="17">
        <v>8</v>
      </c>
      <c r="B9" s="16" t="s">
        <v>158</v>
      </c>
      <c r="D9" s="15">
        <v>60</v>
      </c>
      <c r="E9" s="16" t="s">
        <v>84</v>
      </c>
      <c r="G9" s="15">
        <v>112</v>
      </c>
      <c r="H9" s="16" t="s">
        <v>122</v>
      </c>
    </row>
    <row r="10" spans="1:8" ht="16.5">
      <c r="A10" s="17">
        <v>9</v>
      </c>
      <c r="B10" s="16" t="s">
        <v>159</v>
      </c>
      <c r="D10" s="17">
        <v>61</v>
      </c>
      <c r="E10" s="16" t="s">
        <v>172</v>
      </c>
      <c r="G10" s="15">
        <v>113</v>
      </c>
      <c r="H10" s="16" t="s">
        <v>123</v>
      </c>
    </row>
    <row r="11" spans="1:8" ht="16.5">
      <c r="A11" s="15">
        <v>10</v>
      </c>
      <c r="B11" s="16" t="s">
        <v>46</v>
      </c>
      <c r="D11" s="15">
        <v>62</v>
      </c>
      <c r="E11" s="16" t="s">
        <v>85</v>
      </c>
      <c r="G11" s="15">
        <v>114</v>
      </c>
      <c r="H11" s="16" t="s">
        <v>124</v>
      </c>
    </row>
    <row r="12" spans="1:8" ht="16.5">
      <c r="A12" s="17">
        <v>11</v>
      </c>
      <c r="B12" s="16" t="s">
        <v>160</v>
      </c>
      <c r="D12" s="15">
        <v>63</v>
      </c>
      <c r="E12" s="16" t="s">
        <v>86</v>
      </c>
      <c r="G12" s="15">
        <v>115</v>
      </c>
      <c r="H12" s="16" t="s">
        <v>125</v>
      </c>
    </row>
    <row r="13" spans="1:8" ht="16.5">
      <c r="A13" s="17">
        <v>12</v>
      </c>
      <c r="B13" s="16" t="s">
        <v>161</v>
      </c>
      <c r="D13" s="15">
        <v>64</v>
      </c>
      <c r="E13" s="16" t="s">
        <v>87</v>
      </c>
      <c r="G13" s="15">
        <v>116</v>
      </c>
      <c r="H13" s="16" t="s">
        <v>126</v>
      </c>
    </row>
    <row r="14" spans="1:8" ht="16.5">
      <c r="A14" s="15">
        <v>13</v>
      </c>
      <c r="B14" s="16" t="s">
        <v>47</v>
      </c>
      <c r="D14" s="15">
        <v>65</v>
      </c>
      <c r="E14" s="16" t="s">
        <v>88</v>
      </c>
      <c r="G14" s="15">
        <v>117</v>
      </c>
      <c r="H14" s="16" t="s">
        <v>186</v>
      </c>
    </row>
    <row r="15" spans="1:8" ht="16.5">
      <c r="A15" s="15">
        <v>14</v>
      </c>
      <c r="B15" s="16" t="s">
        <v>48</v>
      </c>
      <c r="D15" s="15">
        <v>66</v>
      </c>
      <c r="E15" s="16" t="s">
        <v>89</v>
      </c>
      <c r="G15" s="15">
        <v>118</v>
      </c>
      <c r="H15" s="16" t="s">
        <v>187</v>
      </c>
    </row>
    <row r="16" spans="1:8" ht="16.5">
      <c r="A16" s="15">
        <v>15</v>
      </c>
      <c r="B16" s="16" t="s">
        <v>49</v>
      </c>
      <c r="D16" s="15">
        <v>67</v>
      </c>
      <c r="E16" s="16" t="s">
        <v>90</v>
      </c>
      <c r="G16" s="15">
        <v>119</v>
      </c>
      <c r="H16" s="16" t="s">
        <v>127</v>
      </c>
    </row>
    <row r="17" spans="1:8" ht="16.5">
      <c r="A17" s="15">
        <v>16</v>
      </c>
      <c r="B17" s="16" t="s">
        <v>50</v>
      </c>
      <c r="D17" s="17">
        <v>68</v>
      </c>
      <c r="E17" s="16" t="s">
        <v>173</v>
      </c>
      <c r="G17" s="15">
        <v>120</v>
      </c>
      <c r="H17" s="16" t="s">
        <v>128</v>
      </c>
    </row>
    <row r="18" spans="1:8" ht="16.5">
      <c r="A18" s="15">
        <v>17</v>
      </c>
      <c r="B18" s="16" t="s">
        <v>51</v>
      </c>
      <c r="D18" s="15">
        <v>69</v>
      </c>
      <c r="E18" s="16" t="s">
        <v>174</v>
      </c>
      <c r="G18" s="15">
        <v>121</v>
      </c>
      <c r="H18" s="16" t="s">
        <v>129</v>
      </c>
    </row>
    <row r="19" spans="1:8" ht="16.5">
      <c r="A19" s="15">
        <v>18</v>
      </c>
      <c r="B19" s="16" t="s">
        <v>52</v>
      </c>
      <c r="D19" s="15">
        <v>70</v>
      </c>
      <c r="E19" s="16" t="s">
        <v>91</v>
      </c>
      <c r="G19" s="15">
        <v>122</v>
      </c>
      <c r="H19" s="16" t="s">
        <v>130</v>
      </c>
    </row>
    <row r="20" spans="1:8" ht="16.5">
      <c r="A20" s="15">
        <v>19</v>
      </c>
      <c r="B20" s="16" t="s">
        <v>162</v>
      </c>
      <c r="D20" s="17">
        <v>71</v>
      </c>
      <c r="E20" s="16" t="s">
        <v>175</v>
      </c>
      <c r="G20" s="15">
        <v>123</v>
      </c>
      <c r="H20" s="16" t="s">
        <v>131</v>
      </c>
    </row>
    <row r="21" spans="1:8" ht="16.5">
      <c r="A21" s="15">
        <v>20</v>
      </c>
      <c r="B21" s="16" t="s">
        <v>53</v>
      </c>
      <c r="D21" s="17">
        <v>72</v>
      </c>
      <c r="E21" s="16" t="s">
        <v>176</v>
      </c>
      <c r="G21" s="15">
        <v>124</v>
      </c>
      <c r="H21" s="16" t="s">
        <v>132</v>
      </c>
    </row>
    <row r="22" spans="1:8" ht="16.5">
      <c r="A22" s="15">
        <v>21</v>
      </c>
      <c r="B22" s="16" t="s">
        <v>54</v>
      </c>
      <c r="D22" s="15">
        <v>73</v>
      </c>
      <c r="E22" s="16" t="s">
        <v>92</v>
      </c>
      <c r="G22" s="15">
        <v>125</v>
      </c>
      <c r="H22" s="16" t="s">
        <v>133</v>
      </c>
    </row>
    <row r="23" spans="1:8" ht="16.5">
      <c r="A23" s="15">
        <v>22</v>
      </c>
      <c r="B23" s="16" t="s">
        <v>163</v>
      </c>
      <c r="D23" s="15">
        <v>74</v>
      </c>
      <c r="E23" s="16" t="s">
        <v>93</v>
      </c>
      <c r="G23" s="17">
        <v>126</v>
      </c>
      <c r="H23" s="16" t="s">
        <v>188</v>
      </c>
    </row>
    <row r="24" spans="1:8" ht="16.5">
      <c r="A24" s="15">
        <v>23</v>
      </c>
      <c r="B24" s="16" t="s">
        <v>55</v>
      </c>
      <c r="D24" s="15">
        <v>75</v>
      </c>
      <c r="E24" s="16" t="s">
        <v>94</v>
      </c>
      <c r="G24" s="17">
        <v>127</v>
      </c>
      <c r="H24" s="16" t="s">
        <v>189</v>
      </c>
    </row>
    <row r="25" spans="1:8" ht="16.5">
      <c r="A25" s="15">
        <v>24</v>
      </c>
      <c r="B25" s="16" t="s">
        <v>164</v>
      </c>
      <c r="D25" s="15">
        <v>76</v>
      </c>
      <c r="E25" s="16" t="s">
        <v>95</v>
      </c>
      <c r="G25" s="15">
        <v>128</v>
      </c>
      <c r="H25" s="16" t="s">
        <v>190</v>
      </c>
    </row>
    <row r="26" spans="1:8" ht="16.5">
      <c r="A26" s="15">
        <v>25</v>
      </c>
      <c r="B26" s="16" t="s">
        <v>56</v>
      </c>
      <c r="D26" s="15">
        <v>77</v>
      </c>
      <c r="E26" s="16" t="s">
        <v>177</v>
      </c>
      <c r="G26" s="15">
        <v>129</v>
      </c>
      <c r="H26" s="16" t="s">
        <v>134</v>
      </c>
    </row>
    <row r="27" spans="1:8" ht="16.5">
      <c r="A27" s="15">
        <v>26</v>
      </c>
      <c r="B27" s="16" t="s">
        <v>57</v>
      </c>
      <c r="D27" s="15">
        <v>78</v>
      </c>
      <c r="E27" s="16" t="s">
        <v>178</v>
      </c>
      <c r="G27" s="17">
        <v>130</v>
      </c>
      <c r="H27" s="16" t="s">
        <v>191</v>
      </c>
    </row>
    <row r="28" spans="1:8" ht="16.5">
      <c r="A28" s="15">
        <v>27</v>
      </c>
      <c r="B28" s="16" t="s">
        <v>58</v>
      </c>
      <c r="D28" s="15">
        <v>79</v>
      </c>
      <c r="E28" s="16" t="s">
        <v>96</v>
      </c>
      <c r="G28" s="15">
        <v>131</v>
      </c>
      <c r="H28" s="16" t="s">
        <v>135</v>
      </c>
    </row>
    <row r="29" spans="1:8" ht="16.5">
      <c r="A29" s="15">
        <v>28</v>
      </c>
      <c r="B29" s="16" t="s">
        <v>59</v>
      </c>
      <c r="D29" s="15">
        <v>80</v>
      </c>
      <c r="E29" s="16" t="s">
        <v>97</v>
      </c>
      <c r="G29" s="15">
        <v>132</v>
      </c>
      <c r="H29" s="16" t="s">
        <v>192</v>
      </c>
    </row>
    <row r="30" spans="1:8" ht="16.5">
      <c r="A30" s="15">
        <v>29</v>
      </c>
      <c r="B30" s="16" t="s">
        <v>60</v>
      </c>
      <c r="D30" s="17">
        <v>81</v>
      </c>
      <c r="E30" s="16" t="s">
        <v>179</v>
      </c>
      <c r="G30" s="15">
        <v>133</v>
      </c>
      <c r="H30" s="16" t="s">
        <v>136</v>
      </c>
    </row>
    <row r="31" spans="1:8" ht="16.5">
      <c r="A31" s="15">
        <v>30</v>
      </c>
      <c r="B31" s="16" t="s">
        <v>165</v>
      </c>
      <c r="D31" s="15">
        <v>82</v>
      </c>
      <c r="E31" s="16" t="s">
        <v>98</v>
      </c>
      <c r="G31" s="15">
        <v>134</v>
      </c>
      <c r="H31" s="16" t="s">
        <v>137</v>
      </c>
    </row>
    <row r="32" spans="1:8" ht="16.5">
      <c r="A32" s="15">
        <v>31</v>
      </c>
      <c r="B32" s="16" t="s">
        <v>166</v>
      </c>
      <c r="D32" s="15">
        <v>83</v>
      </c>
      <c r="E32" s="16" t="s">
        <v>99</v>
      </c>
      <c r="G32" s="15">
        <v>135</v>
      </c>
      <c r="H32" s="16" t="s">
        <v>138</v>
      </c>
    </row>
    <row r="33" spans="1:8" ht="16.5">
      <c r="A33" s="15">
        <v>32</v>
      </c>
      <c r="B33" s="16" t="s">
        <v>61</v>
      </c>
      <c r="D33" s="15">
        <v>84</v>
      </c>
      <c r="E33" s="16" t="s">
        <v>100</v>
      </c>
      <c r="G33" s="15">
        <v>136</v>
      </c>
      <c r="H33" s="16" t="s">
        <v>139</v>
      </c>
    </row>
    <row r="34" spans="1:8" ht="16.5">
      <c r="A34" s="15">
        <v>33</v>
      </c>
      <c r="B34" s="16" t="s">
        <v>62</v>
      </c>
      <c r="D34" s="15">
        <v>85</v>
      </c>
      <c r="E34" s="16" t="s">
        <v>101</v>
      </c>
      <c r="G34" s="17">
        <v>137</v>
      </c>
      <c r="H34" s="16" t="s">
        <v>193</v>
      </c>
    </row>
    <row r="35" spans="1:8" ht="16.5">
      <c r="A35" s="15">
        <v>34</v>
      </c>
      <c r="B35" s="16" t="s">
        <v>63</v>
      </c>
      <c r="D35" s="15">
        <v>86</v>
      </c>
      <c r="E35" s="16" t="s">
        <v>102</v>
      </c>
      <c r="G35" s="17">
        <v>138</v>
      </c>
      <c r="H35" s="16" t="s">
        <v>194</v>
      </c>
    </row>
    <row r="36" spans="1:8" ht="16.5">
      <c r="A36" s="15">
        <v>35</v>
      </c>
      <c r="B36" s="16" t="s">
        <v>64</v>
      </c>
      <c r="D36" s="15">
        <v>87</v>
      </c>
      <c r="E36" s="16" t="s">
        <v>103</v>
      </c>
      <c r="G36" s="17">
        <v>139</v>
      </c>
      <c r="H36" s="16" t="s">
        <v>195</v>
      </c>
    </row>
    <row r="37" spans="1:8" ht="16.5">
      <c r="A37" s="15">
        <v>36</v>
      </c>
      <c r="B37" s="16" t="s">
        <v>65</v>
      </c>
      <c r="D37" s="15">
        <v>88</v>
      </c>
      <c r="E37" s="16" t="s">
        <v>104</v>
      </c>
      <c r="G37" s="15">
        <v>140</v>
      </c>
      <c r="H37" s="16" t="s">
        <v>196</v>
      </c>
    </row>
    <row r="38" spans="1:8" ht="16.5">
      <c r="A38" s="17">
        <v>37</v>
      </c>
      <c r="B38" s="16" t="s">
        <v>167</v>
      </c>
      <c r="D38" s="15">
        <v>89</v>
      </c>
      <c r="E38" s="16" t="s">
        <v>105</v>
      </c>
      <c r="G38" s="15">
        <v>141</v>
      </c>
      <c r="H38" s="16" t="s">
        <v>140</v>
      </c>
    </row>
    <row r="39" spans="1:8" ht="16.5">
      <c r="A39" s="15">
        <v>38</v>
      </c>
      <c r="B39" s="16" t="s">
        <v>168</v>
      </c>
      <c r="D39" s="15">
        <v>90</v>
      </c>
      <c r="E39" s="16" t="s">
        <v>180</v>
      </c>
      <c r="G39" s="15">
        <v>142</v>
      </c>
      <c r="H39" s="16" t="s">
        <v>141</v>
      </c>
    </row>
    <row r="40" spans="1:8" ht="16.5">
      <c r="A40" s="15">
        <v>39</v>
      </c>
      <c r="B40" s="16" t="s">
        <v>66</v>
      </c>
      <c r="D40" s="15">
        <v>91</v>
      </c>
      <c r="E40" s="16" t="s">
        <v>106</v>
      </c>
      <c r="G40" s="15">
        <v>143</v>
      </c>
      <c r="H40" s="16" t="s">
        <v>142</v>
      </c>
    </row>
    <row r="41" spans="1:8" ht="16.5">
      <c r="A41" s="15">
        <v>40</v>
      </c>
      <c r="B41" s="16" t="s">
        <v>169</v>
      </c>
      <c r="D41" s="15">
        <v>92</v>
      </c>
      <c r="E41" s="16" t="s">
        <v>107</v>
      </c>
      <c r="G41" s="15">
        <v>144</v>
      </c>
      <c r="H41" s="16" t="s">
        <v>197</v>
      </c>
    </row>
    <row r="42" spans="1:8" ht="16.5">
      <c r="A42" s="15">
        <v>41</v>
      </c>
      <c r="B42" s="16" t="s">
        <v>67</v>
      </c>
      <c r="D42" s="15">
        <v>93</v>
      </c>
      <c r="E42" s="16" t="s">
        <v>108</v>
      </c>
      <c r="G42" s="15">
        <v>145</v>
      </c>
      <c r="H42" s="16" t="s">
        <v>143</v>
      </c>
    </row>
    <row r="43" spans="1:8" ht="16.5">
      <c r="A43" s="15">
        <v>42</v>
      </c>
      <c r="B43" s="16" t="s">
        <v>68</v>
      </c>
      <c r="D43" s="15">
        <v>94</v>
      </c>
      <c r="E43" s="16" t="s">
        <v>109</v>
      </c>
      <c r="G43" s="15">
        <v>146</v>
      </c>
      <c r="H43" s="16" t="s">
        <v>144</v>
      </c>
    </row>
    <row r="44" spans="1:8" ht="16.5">
      <c r="A44" s="15">
        <v>43</v>
      </c>
      <c r="B44" s="16" t="s">
        <v>170</v>
      </c>
      <c r="D44" s="15">
        <v>95</v>
      </c>
      <c r="E44" s="16" t="s">
        <v>110</v>
      </c>
      <c r="G44" s="15">
        <v>147</v>
      </c>
      <c r="H44" s="16" t="s">
        <v>145</v>
      </c>
    </row>
    <row r="45" spans="1:8" ht="16.5">
      <c r="A45" s="15">
        <v>44</v>
      </c>
      <c r="B45" s="16" t="s">
        <v>69</v>
      </c>
      <c r="D45" s="15">
        <v>96</v>
      </c>
      <c r="E45" s="16" t="s">
        <v>111</v>
      </c>
      <c r="G45" s="15">
        <v>148</v>
      </c>
      <c r="H45" s="16" t="s">
        <v>146</v>
      </c>
    </row>
    <row r="46" spans="1:8" ht="16.5">
      <c r="A46" s="15">
        <v>45</v>
      </c>
      <c r="B46" s="16" t="s">
        <v>70</v>
      </c>
      <c r="D46" s="15">
        <v>97</v>
      </c>
      <c r="E46" s="16" t="s">
        <v>181</v>
      </c>
      <c r="G46" s="15">
        <v>149</v>
      </c>
      <c r="H46" s="16" t="s">
        <v>198</v>
      </c>
    </row>
    <row r="47" spans="1:8" ht="16.5">
      <c r="A47" s="15">
        <v>46</v>
      </c>
      <c r="B47" s="16" t="s">
        <v>71</v>
      </c>
      <c r="D47" s="17">
        <v>98</v>
      </c>
      <c r="E47" s="16" t="s">
        <v>182</v>
      </c>
      <c r="G47" s="15">
        <v>150</v>
      </c>
      <c r="H47" s="16" t="s">
        <v>147</v>
      </c>
    </row>
    <row r="48" spans="1:8" ht="16.5">
      <c r="A48" s="15">
        <v>47</v>
      </c>
      <c r="B48" s="16" t="s">
        <v>72</v>
      </c>
      <c r="D48" s="15">
        <v>99</v>
      </c>
      <c r="E48" s="16" t="s">
        <v>112</v>
      </c>
      <c r="G48" s="15">
        <v>151</v>
      </c>
      <c r="H48" s="16" t="s">
        <v>148</v>
      </c>
    </row>
    <row r="49" spans="1:8" ht="16.5">
      <c r="A49" s="15">
        <v>48</v>
      </c>
      <c r="B49" s="16" t="s">
        <v>73</v>
      </c>
      <c r="D49" s="15">
        <v>100</v>
      </c>
      <c r="E49" s="16" t="s">
        <v>113</v>
      </c>
      <c r="G49" s="15">
        <v>152</v>
      </c>
      <c r="H49" s="16" t="s">
        <v>149</v>
      </c>
    </row>
    <row r="50" spans="1:8" ht="16.5">
      <c r="A50" s="15">
        <v>49</v>
      </c>
      <c r="B50" s="16" t="s">
        <v>74</v>
      </c>
      <c r="D50" s="15">
        <v>101</v>
      </c>
      <c r="E50" s="16" t="s">
        <v>114</v>
      </c>
      <c r="G50" s="15">
        <v>153</v>
      </c>
      <c r="H50" s="16" t="s">
        <v>150</v>
      </c>
    </row>
    <row r="51" spans="1:8" ht="16.5">
      <c r="A51" s="15">
        <v>50</v>
      </c>
      <c r="B51" s="16" t="s">
        <v>171</v>
      </c>
      <c r="D51" s="15">
        <v>102</v>
      </c>
      <c r="E51" s="16" t="s">
        <v>115</v>
      </c>
      <c r="G51" s="15">
        <v>154</v>
      </c>
      <c r="H51" s="16" t="s">
        <v>151</v>
      </c>
    </row>
    <row r="52" spans="1:8" ht="16.5">
      <c r="A52" s="15">
        <v>51</v>
      </c>
      <c r="B52" s="16" t="s">
        <v>75</v>
      </c>
      <c r="D52" s="15">
        <v>103</v>
      </c>
      <c r="E52" s="16" t="s">
        <v>116</v>
      </c>
      <c r="G52" s="15">
        <v>155</v>
      </c>
      <c r="H52" s="16" t="s">
        <v>152</v>
      </c>
    </row>
    <row r="53" spans="1:8" ht="16.5">
      <c r="A53" s="15">
        <v>52</v>
      </c>
      <c r="B53" s="16" t="s">
        <v>76</v>
      </c>
      <c r="D53" s="17">
        <v>104</v>
      </c>
      <c r="E53" s="16" t="s">
        <v>183</v>
      </c>
      <c r="G53" s="15">
        <v>156</v>
      </c>
      <c r="H53" s="16" t="s">
        <v>153</v>
      </c>
    </row>
    <row r="54" spans="1:8" ht="16.5" hidden="1">
      <c r="A54" s="15">
        <v>53</v>
      </c>
      <c r="B54" s="16" t="s">
        <v>77</v>
      </c>
    </row>
    <row r="55" spans="1:8" ht="16.5" hidden="1">
      <c r="A55" s="15">
        <v>54</v>
      </c>
      <c r="B55" s="16" t="s">
        <v>78</v>
      </c>
    </row>
    <row r="56" spans="1:8" ht="16.5" hidden="1">
      <c r="A56" s="15">
        <v>55</v>
      </c>
      <c r="B56" s="16" t="s">
        <v>79</v>
      </c>
    </row>
    <row r="57" spans="1:8" ht="16.5" hidden="1">
      <c r="A57" s="15">
        <v>56</v>
      </c>
      <c r="B57" s="16" t="s">
        <v>80</v>
      </c>
    </row>
    <row r="58" spans="1:8" ht="16.5" hidden="1">
      <c r="A58" s="15">
        <v>57</v>
      </c>
      <c r="B58" s="16" t="s">
        <v>81</v>
      </c>
    </row>
    <row r="59" spans="1:8" ht="16.5" hidden="1">
      <c r="A59" s="15">
        <v>58</v>
      </c>
      <c r="B59" s="16" t="s">
        <v>82</v>
      </c>
    </row>
    <row r="60" spans="1:8" ht="16.5" hidden="1">
      <c r="A60" s="15">
        <v>59</v>
      </c>
      <c r="B60" s="16" t="s">
        <v>83</v>
      </c>
    </row>
    <row r="61" spans="1:8" ht="16.5" hidden="1">
      <c r="A61" s="15">
        <v>60</v>
      </c>
      <c r="B61" s="16" t="s">
        <v>84</v>
      </c>
    </row>
    <row r="62" spans="1:8" ht="16.5" hidden="1">
      <c r="A62" s="17">
        <v>61</v>
      </c>
      <c r="B62" s="16" t="s">
        <v>172</v>
      </c>
    </row>
    <row r="63" spans="1:8" ht="16.5" hidden="1">
      <c r="A63" s="15">
        <v>62</v>
      </c>
      <c r="B63" s="16" t="s">
        <v>85</v>
      </c>
    </row>
    <row r="64" spans="1:8" ht="16.5" hidden="1">
      <c r="A64" s="15">
        <v>63</v>
      </c>
      <c r="B64" s="16" t="s">
        <v>86</v>
      </c>
    </row>
    <row r="65" spans="1:2" ht="16.5" hidden="1">
      <c r="A65" s="15">
        <v>64</v>
      </c>
      <c r="B65" s="16" t="s">
        <v>87</v>
      </c>
    </row>
    <row r="66" spans="1:2" ht="16.5" hidden="1">
      <c r="A66" s="15">
        <v>65</v>
      </c>
      <c r="B66" s="16" t="s">
        <v>88</v>
      </c>
    </row>
    <row r="67" spans="1:2" ht="16.5" hidden="1">
      <c r="A67" s="15">
        <v>66</v>
      </c>
      <c r="B67" s="16" t="s">
        <v>89</v>
      </c>
    </row>
    <row r="68" spans="1:2" ht="16.5" hidden="1">
      <c r="A68" s="15">
        <v>67</v>
      </c>
      <c r="B68" s="16" t="s">
        <v>90</v>
      </c>
    </row>
    <row r="69" spans="1:2" ht="16.5" hidden="1">
      <c r="A69" s="17">
        <v>68</v>
      </c>
      <c r="B69" s="16" t="s">
        <v>173</v>
      </c>
    </row>
    <row r="70" spans="1:2" ht="16.5" hidden="1">
      <c r="A70" s="15">
        <v>69</v>
      </c>
      <c r="B70" s="16" t="s">
        <v>174</v>
      </c>
    </row>
    <row r="71" spans="1:2" ht="16.5" hidden="1">
      <c r="A71" s="15">
        <v>70</v>
      </c>
      <c r="B71" s="16" t="s">
        <v>91</v>
      </c>
    </row>
    <row r="72" spans="1:2" ht="16.5" hidden="1">
      <c r="A72" s="17">
        <v>71</v>
      </c>
      <c r="B72" s="16" t="s">
        <v>175</v>
      </c>
    </row>
    <row r="73" spans="1:2" ht="16.5" hidden="1">
      <c r="A73" s="17">
        <v>72</v>
      </c>
      <c r="B73" s="16" t="s">
        <v>176</v>
      </c>
    </row>
    <row r="74" spans="1:2" ht="16.5" hidden="1">
      <c r="A74" s="15">
        <v>73</v>
      </c>
      <c r="B74" s="16" t="s">
        <v>92</v>
      </c>
    </row>
    <row r="75" spans="1:2" ht="16.5" hidden="1">
      <c r="A75" s="15">
        <v>74</v>
      </c>
      <c r="B75" s="16" t="s">
        <v>93</v>
      </c>
    </row>
    <row r="76" spans="1:2" ht="16.5" hidden="1">
      <c r="A76" s="15">
        <v>75</v>
      </c>
      <c r="B76" s="16" t="s">
        <v>94</v>
      </c>
    </row>
    <row r="77" spans="1:2" ht="16.5" hidden="1">
      <c r="A77" s="15">
        <v>76</v>
      </c>
      <c r="B77" s="16" t="s">
        <v>95</v>
      </c>
    </row>
    <row r="78" spans="1:2" ht="16.5" hidden="1">
      <c r="A78" s="15">
        <v>77</v>
      </c>
      <c r="B78" s="16" t="s">
        <v>177</v>
      </c>
    </row>
    <row r="79" spans="1:2" ht="16.5" hidden="1">
      <c r="A79" s="15">
        <v>78</v>
      </c>
      <c r="B79" s="16" t="s">
        <v>178</v>
      </c>
    </row>
    <row r="80" spans="1:2" ht="16.5" hidden="1">
      <c r="A80" s="15">
        <v>79</v>
      </c>
      <c r="B80" s="16" t="s">
        <v>96</v>
      </c>
    </row>
    <row r="81" spans="1:2" ht="16.5" hidden="1">
      <c r="A81" s="15">
        <v>80</v>
      </c>
      <c r="B81" s="16" t="s">
        <v>97</v>
      </c>
    </row>
    <row r="82" spans="1:2" ht="16.5" hidden="1">
      <c r="A82" s="17">
        <v>81</v>
      </c>
      <c r="B82" s="16" t="s">
        <v>179</v>
      </c>
    </row>
    <row r="83" spans="1:2" ht="16.5" hidden="1">
      <c r="A83" s="15">
        <v>82</v>
      </c>
      <c r="B83" s="16" t="s">
        <v>98</v>
      </c>
    </row>
    <row r="84" spans="1:2" ht="16.5" hidden="1">
      <c r="A84" s="15">
        <v>83</v>
      </c>
      <c r="B84" s="16" t="s">
        <v>99</v>
      </c>
    </row>
    <row r="85" spans="1:2" ht="16.5" hidden="1">
      <c r="A85" s="15">
        <v>84</v>
      </c>
      <c r="B85" s="16" t="s">
        <v>100</v>
      </c>
    </row>
    <row r="86" spans="1:2" ht="16.5" hidden="1">
      <c r="A86" s="15">
        <v>85</v>
      </c>
      <c r="B86" s="16" t="s">
        <v>101</v>
      </c>
    </row>
    <row r="87" spans="1:2" ht="16.5" hidden="1">
      <c r="A87" s="15">
        <v>86</v>
      </c>
      <c r="B87" s="16" t="s">
        <v>102</v>
      </c>
    </row>
    <row r="88" spans="1:2" ht="16.5" hidden="1">
      <c r="A88" s="15">
        <v>87</v>
      </c>
      <c r="B88" s="16" t="s">
        <v>103</v>
      </c>
    </row>
    <row r="89" spans="1:2" ht="16.5" hidden="1">
      <c r="A89" s="15">
        <v>88</v>
      </c>
      <c r="B89" s="16" t="s">
        <v>104</v>
      </c>
    </row>
    <row r="90" spans="1:2" ht="16.5" hidden="1">
      <c r="A90" s="15">
        <v>89</v>
      </c>
      <c r="B90" s="16" t="s">
        <v>105</v>
      </c>
    </row>
    <row r="91" spans="1:2" ht="16.5" hidden="1">
      <c r="A91" s="15">
        <v>90</v>
      </c>
      <c r="B91" s="16" t="s">
        <v>180</v>
      </c>
    </row>
    <row r="92" spans="1:2" ht="16.5" hidden="1">
      <c r="A92" s="15">
        <v>91</v>
      </c>
      <c r="B92" s="16" t="s">
        <v>106</v>
      </c>
    </row>
    <row r="93" spans="1:2" ht="16.5" hidden="1">
      <c r="A93" s="15">
        <v>92</v>
      </c>
      <c r="B93" s="16" t="s">
        <v>107</v>
      </c>
    </row>
    <row r="94" spans="1:2" ht="16.5" hidden="1">
      <c r="A94" s="15">
        <v>93</v>
      </c>
      <c r="B94" s="16" t="s">
        <v>108</v>
      </c>
    </row>
    <row r="95" spans="1:2" ht="16.5" hidden="1">
      <c r="A95" s="15">
        <v>94</v>
      </c>
      <c r="B95" s="16" t="s">
        <v>109</v>
      </c>
    </row>
    <row r="96" spans="1:2" ht="16.5" hidden="1">
      <c r="A96" s="15">
        <v>95</v>
      </c>
      <c r="B96" s="16" t="s">
        <v>110</v>
      </c>
    </row>
    <row r="97" spans="1:2" ht="16.5" hidden="1">
      <c r="A97" s="15">
        <v>96</v>
      </c>
      <c r="B97" s="16" t="s">
        <v>111</v>
      </c>
    </row>
    <row r="98" spans="1:2" ht="16.5" hidden="1">
      <c r="A98" s="15">
        <v>97</v>
      </c>
      <c r="B98" s="16" t="s">
        <v>181</v>
      </c>
    </row>
    <row r="99" spans="1:2" ht="16.5" hidden="1">
      <c r="A99" s="17">
        <v>98</v>
      </c>
      <c r="B99" s="16" t="s">
        <v>182</v>
      </c>
    </row>
    <row r="100" spans="1:2" ht="16.5" hidden="1">
      <c r="A100" s="15">
        <v>99</v>
      </c>
      <c r="B100" s="16" t="s">
        <v>112</v>
      </c>
    </row>
    <row r="101" spans="1:2" ht="16.5" hidden="1">
      <c r="A101" s="15">
        <v>100</v>
      </c>
      <c r="B101" s="16" t="s">
        <v>113</v>
      </c>
    </row>
    <row r="102" spans="1:2" ht="16.5" hidden="1">
      <c r="A102" s="15">
        <v>101</v>
      </c>
      <c r="B102" s="16" t="s">
        <v>114</v>
      </c>
    </row>
    <row r="103" spans="1:2" ht="16.5" hidden="1">
      <c r="A103" s="15">
        <v>102</v>
      </c>
      <c r="B103" s="16" t="s">
        <v>115</v>
      </c>
    </row>
    <row r="104" spans="1:2" ht="16.5" hidden="1">
      <c r="A104" s="15">
        <v>103</v>
      </c>
      <c r="B104" s="16" t="s">
        <v>116</v>
      </c>
    </row>
    <row r="105" spans="1:2" ht="16.5" hidden="1">
      <c r="A105" s="17">
        <v>104</v>
      </c>
      <c r="B105" s="16" t="s">
        <v>183</v>
      </c>
    </row>
    <row r="106" spans="1:2" ht="16.5" hidden="1">
      <c r="A106" s="15">
        <v>105</v>
      </c>
      <c r="B106" s="16" t="s">
        <v>117</v>
      </c>
    </row>
    <row r="107" spans="1:2" ht="16.5" hidden="1">
      <c r="A107" s="15">
        <v>106</v>
      </c>
      <c r="B107" s="16" t="s">
        <v>118</v>
      </c>
    </row>
    <row r="108" spans="1:2" ht="16.5" hidden="1">
      <c r="A108" s="15">
        <v>107</v>
      </c>
      <c r="B108" s="16" t="s">
        <v>119</v>
      </c>
    </row>
    <row r="109" spans="1:2" ht="16.5" hidden="1">
      <c r="A109" s="17">
        <v>108</v>
      </c>
      <c r="B109" s="16" t="s">
        <v>184</v>
      </c>
    </row>
    <row r="110" spans="1:2" ht="16.5" hidden="1">
      <c r="A110" s="17">
        <v>110</v>
      </c>
      <c r="B110" s="16" t="s">
        <v>185</v>
      </c>
    </row>
    <row r="111" spans="1:2" ht="16.5" hidden="1">
      <c r="A111" s="15">
        <v>110</v>
      </c>
      <c r="B111" s="16" t="s">
        <v>120</v>
      </c>
    </row>
    <row r="112" spans="1:2" ht="16.5" hidden="1">
      <c r="A112" s="15">
        <v>111</v>
      </c>
      <c r="B112" s="16" t="s">
        <v>121</v>
      </c>
    </row>
    <row r="113" spans="1:2" ht="16.5" hidden="1">
      <c r="A113" s="15">
        <v>112</v>
      </c>
      <c r="B113" s="16" t="s">
        <v>122</v>
      </c>
    </row>
    <row r="114" spans="1:2" ht="16.5" hidden="1">
      <c r="A114" s="15">
        <v>113</v>
      </c>
      <c r="B114" s="16" t="s">
        <v>123</v>
      </c>
    </row>
    <row r="115" spans="1:2" ht="16.5" hidden="1">
      <c r="A115" s="15">
        <v>114</v>
      </c>
      <c r="B115" s="16" t="s">
        <v>124</v>
      </c>
    </row>
    <row r="116" spans="1:2" ht="16.5" hidden="1">
      <c r="A116" s="15">
        <v>115</v>
      </c>
      <c r="B116" s="16" t="s">
        <v>125</v>
      </c>
    </row>
    <row r="117" spans="1:2" ht="16.5" hidden="1">
      <c r="A117" s="15">
        <v>116</v>
      </c>
      <c r="B117" s="16" t="s">
        <v>126</v>
      </c>
    </row>
    <row r="118" spans="1:2" ht="16.5" hidden="1">
      <c r="A118" s="15">
        <v>117</v>
      </c>
      <c r="B118" s="16" t="s">
        <v>186</v>
      </c>
    </row>
    <row r="119" spans="1:2" ht="16.5" hidden="1">
      <c r="A119" s="15">
        <v>118</v>
      </c>
      <c r="B119" s="16" t="s">
        <v>187</v>
      </c>
    </row>
    <row r="120" spans="1:2" ht="16.5" hidden="1">
      <c r="A120" s="15">
        <v>119</v>
      </c>
      <c r="B120" s="16" t="s">
        <v>127</v>
      </c>
    </row>
    <row r="121" spans="1:2" ht="16.5" hidden="1">
      <c r="A121" s="15">
        <v>120</v>
      </c>
      <c r="B121" s="16" t="s">
        <v>128</v>
      </c>
    </row>
    <row r="122" spans="1:2" ht="16.5" hidden="1">
      <c r="A122" s="15">
        <v>121</v>
      </c>
      <c r="B122" s="16" t="s">
        <v>129</v>
      </c>
    </row>
    <row r="123" spans="1:2" ht="16.5" hidden="1">
      <c r="A123" s="15">
        <v>122</v>
      </c>
      <c r="B123" s="16" t="s">
        <v>130</v>
      </c>
    </row>
    <row r="124" spans="1:2" ht="16.5" hidden="1">
      <c r="A124" s="15">
        <v>123</v>
      </c>
      <c r="B124" s="16" t="s">
        <v>131</v>
      </c>
    </row>
    <row r="125" spans="1:2" ht="16.5" hidden="1">
      <c r="A125" s="15">
        <v>124</v>
      </c>
      <c r="B125" s="16" t="s">
        <v>132</v>
      </c>
    </row>
    <row r="126" spans="1:2" ht="16.5" hidden="1">
      <c r="A126" s="15">
        <v>125</v>
      </c>
      <c r="B126" s="16" t="s">
        <v>133</v>
      </c>
    </row>
    <row r="127" spans="1:2" ht="16.5" hidden="1">
      <c r="A127" s="17">
        <v>126</v>
      </c>
      <c r="B127" s="16" t="s">
        <v>188</v>
      </c>
    </row>
    <row r="128" spans="1:2" ht="16.5" hidden="1" customHeight="1">
      <c r="A128" s="17">
        <v>127</v>
      </c>
      <c r="B128" s="16" t="s">
        <v>189</v>
      </c>
    </row>
    <row r="129" spans="1:2" ht="16.5" hidden="1">
      <c r="A129" s="15">
        <v>128</v>
      </c>
      <c r="B129" s="16" t="s">
        <v>190</v>
      </c>
    </row>
    <row r="130" spans="1:2" ht="16.5" hidden="1">
      <c r="A130" s="15">
        <v>129</v>
      </c>
      <c r="B130" s="16" t="s">
        <v>134</v>
      </c>
    </row>
    <row r="131" spans="1:2" ht="16.5" hidden="1">
      <c r="A131" s="17">
        <v>130</v>
      </c>
      <c r="B131" s="16" t="s">
        <v>191</v>
      </c>
    </row>
    <row r="132" spans="1:2" ht="16.5" hidden="1">
      <c r="A132" s="15">
        <v>131</v>
      </c>
      <c r="B132" s="16" t="s">
        <v>135</v>
      </c>
    </row>
    <row r="133" spans="1:2" ht="16.5" hidden="1">
      <c r="A133" s="15">
        <v>132</v>
      </c>
      <c r="B133" s="16" t="s">
        <v>192</v>
      </c>
    </row>
    <row r="134" spans="1:2" ht="16.5" hidden="1">
      <c r="A134" s="15">
        <v>133</v>
      </c>
      <c r="B134" s="16" t="s">
        <v>136</v>
      </c>
    </row>
    <row r="135" spans="1:2" ht="16.5" hidden="1">
      <c r="A135" s="15">
        <v>134</v>
      </c>
      <c r="B135" s="16" t="s">
        <v>137</v>
      </c>
    </row>
    <row r="136" spans="1:2" ht="16.5" hidden="1">
      <c r="A136" s="15">
        <v>135</v>
      </c>
      <c r="B136" s="16" t="s">
        <v>138</v>
      </c>
    </row>
    <row r="137" spans="1:2" ht="16.5" hidden="1">
      <c r="A137" s="15">
        <v>136</v>
      </c>
      <c r="B137" s="16" t="s">
        <v>139</v>
      </c>
    </row>
    <row r="138" spans="1:2" ht="16.5" hidden="1">
      <c r="A138" s="17">
        <v>137</v>
      </c>
      <c r="B138" s="16" t="s">
        <v>193</v>
      </c>
    </row>
    <row r="139" spans="1:2" ht="16.5" hidden="1">
      <c r="A139" s="17">
        <v>138</v>
      </c>
      <c r="B139" s="16" t="s">
        <v>194</v>
      </c>
    </row>
    <row r="140" spans="1:2" ht="16.5" hidden="1">
      <c r="A140" s="17">
        <v>139</v>
      </c>
      <c r="B140" s="16" t="s">
        <v>195</v>
      </c>
    </row>
    <row r="141" spans="1:2" ht="16.5" hidden="1">
      <c r="A141" s="15">
        <v>140</v>
      </c>
      <c r="B141" s="16" t="s">
        <v>196</v>
      </c>
    </row>
    <row r="142" spans="1:2" ht="16.5" hidden="1">
      <c r="A142" s="15">
        <v>141</v>
      </c>
      <c r="B142" s="16" t="s">
        <v>140</v>
      </c>
    </row>
    <row r="143" spans="1:2" ht="16.5" hidden="1">
      <c r="A143" s="15">
        <v>142</v>
      </c>
      <c r="B143" s="16" t="s">
        <v>141</v>
      </c>
    </row>
    <row r="144" spans="1:2" ht="16.5" hidden="1">
      <c r="A144" s="15">
        <v>143</v>
      </c>
      <c r="B144" s="16" t="s">
        <v>142</v>
      </c>
    </row>
    <row r="145" spans="1:2" ht="16.5" hidden="1">
      <c r="A145" s="15">
        <v>144</v>
      </c>
      <c r="B145" s="16" t="s">
        <v>197</v>
      </c>
    </row>
    <row r="146" spans="1:2" ht="16.5" hidden="1">
      <c r="A146" s="15">
        <v>145</v>
      </c>
      <c r="B146" s="16" t="s">
        <v>143</v>
      </c>
    </row>
    <row r="147" spans="1:2" ht="16.5" hidden="1">
      <c r="A147" s="15">
        <v>146</v>
      </c>
      <c r="B147" s="16" t="s">
        <v>144</v>
      </c>
    </row>
    <row r="148" spans="1:2" ht="16.5" hidden="1">
      <c r="A148" s="15">
        <v>147</v>
      </c>
      <c r="B148" s="16" t="s">
        <v>145</v>
      </c>
    </row>
    <row r="149" spans="1:2" ht="16.5" hidden="1">
      <c r="A149" s="15">
        <v>148</v>
      </c>
      <c r="B149" s="16" t="s">
        <v>146</v>
      </c>
    </row>
    <row r="150" spans="1:2" ht="16.5" hidden="1">
      <c r="A150" s="15">
        <v>149</v>
      </c>
      <c r="B150" s="16" t="s">
        <v>198</v>
      </c>
    </row>
    <row r="151" spans="1:2" ht="16.5" hidden="1">
      <c r="A151" s="15">
        <v>150</v>
      </c>
      <c r="B151" s="16" t="s">
        <v>147</v>
      </c>
    </row>
    <row r="152" spans="1:2" ht="16.5" hidden="1">
      <c r="A152" s="15">
        <v>151</v>
      </c>
      <c r="B152" s="16" t="s">
        <v>148</v>
      </c>
    </row>
    <row r="153" spans="1:2" ht="16.5" hidden="1">
      <c r="A153" s="15">
        <v>152</v>
      </c>
      <c r="B153" s="16" t="s">
        <v>149</v>
      </c>
    </row>
    <row r="154" spans="1:2" ht="16.5" hidden="1">
      <c r="A154" s="15">
        <v>153</v>
      </c>
      <c r="B154" s="16" t="s">
        <v>150</v>
      </c>
    </row>
    <row r="155" spans="1:2" ht="16.5" hidden="1">
      <c r="A155" s="15">
        <v>154</v>
      </c>
      <c r="B155" s="16" t="s">
        <v>151</v>
      </c>
    </row>
    <row r="156" spans="1:2" ht="16.5" hidden="1">
      <c r="A156" s="15">
        <v>155</v>
      </c>
      <c r="B156" s="16" t="s">
        <v>152</v>
      </c>
    </row>
    <row r="157" spans="1:2" ht="16.5" hidden="1">
      <c r="A157" s="15">
        <v>156</v>
      </c>
      <c r="B157" s="16" t="s">
        <v>153</v>
      </c>
    </row>
    <row r="158" spans="1:2" ht="16.5">
      <c r="B158" s="19"/>
    </row>
    <row r="182" ht="13.5" customHeight="1"/>
  </sheetData>
  <phoneticPr fontId="17" type="noConversion"/>
  <printOptions horizontalCentered="1"/>
  <pageMargins left="0.15748031496062992" right="0.27559055118110237" top="0.17" bottom="0.47244094488188981" header="0.19" footer="0.23622047244094491"/>
  <pageSetup paperSize="9" scale="95" orientation="portrait" r:id="rId1"/>
  <headerFooter alignWithMargins="0">
    <oddFooter>&amp;C第&amp;P頁共&amp;N&amp;R&amp;8&amp;F\&amp;D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84D49-99D5-4380-94CA-3EC130102860}">
  <dimension ref="A1:B34"/>
  <sheetViews>
    <sheetView workbookViewId="0">
      <selection activeCell="M23" sqref="M23"/>
    </sheetView>
  </sheetViews>
  <sheetFormatPr defaultRowHeight="16.5"/>
  <cols>
    <col min="1" max="1" width="5.75" style="1" customWidth="1"/>
    <col min="2" max="2" width="11.75" style="24" customWidth="1"/>
    <col min="3" max="16384" width="9" style="1"/>
  </cols>
  <sheetData>
    <row r="1" spans="1:2">
      <c r="A1" s="21" t="s">
        <v>232</v>
      </c>
      <c r="B1" s="21" t="s">
        <v>233</v>
      </c>
    </row>
    <row r="2" spans="1:2">
      <c r="A2" s="22">
        <v>2</v>
      </c>
      <c r="B2" s="21" t="s">
        <v>234</v>
      </c>
    </row>
    <row r="3" spans="1:2">
      <c r="A3" s="22">
        <v>3</v>
      </c>
      <c r="B3" s="21" t="s">
        <v>235</v>
      </c>
    </row>
    <row r="4" spans="1:2">
      <c r="A4" s="22">
        <v>4</v>
      </c>
      <c r="B4" s="21" t="s">
        <v>236</v>
      </c>
    </row>
    <row r="5" spans="1:2">
      <c r="A5" s="22">
        <v>5</v>
      </c>
      <c r="B5" s="23" t="s">
        <v>237</v>
      </c>
    </row>
    <row r="6" spans="1:2">
      <c r="A6" s="22">
        <v>6</v>
      </c>
      <c r="B6" s="23" t="s">
        <v>238</v>
      </c>
    </row>
    <row r="7" spans="1:2">
      <c r="A7" s="22">
        <v>7</v>
      </c>
      <c r="B7" s="23" t="s">
        <v>239</v>
      </c>
    </row>
    <row r="8" spans="1:2">
      <c r="A8" s="22">
        <v>8</v>
      </c>
      <c r="B8" s="23" t="s">
        <v>240</v>
      </c>
    </row>
    <row r="9" spans="1:2">
      <c r="A9" s="22">
        <v>9</v>
      </c>
      <c r="B9" s="23" t="s">
        <v>241</v>
      </c>
    </row>
    <row r="10" spans="1:2">
      <c r="A10" s="22">
        <v>10</v>
      </c>
      <c r="B10" s="23" t="s">
        <v>242</v>
      </c>
    </row>
    <row r="11" spans="1:2">
      <c r="A11" s="22">
        <v>11</v>
      </c>
      <c r="B11" s="23" t="s">
        <v>243</v>
      </c>
    </row>
    <row r="12" spans="1:2">
      <c r="A12" s="22">
        <v>12</v>
      </c>
      <c r="B12" s="23" t="s">
        <v>244</v>
      </c>
    </row>
    <row r="13" spans="1:2">
      <c r="A13" s="22">
        <v>13</v>
      </c>
      <c r="B13" s="23" t="s">
        <v>245</v>
      </c>
    </row>
    <row r="14" spans="1:2">
      <c r="A14" s="22">
        <v>14</v>
      </c>
      <c r="B14" s="23" t="s">
        <v>246</v>
      </c>
    </row>
    <row r="15" spans="1:2">
      <c r="A15" s="22">
        <v>15</v>
      </c>
      <c r="B15" s="23" t="s">
        <v>247</v>
      </c>
    </row>
    <row r="16" spans="1:2">
      <c r="A16" s="22">
        <v>16</v>
      </c>
      <c r="B16" s="23" t="s">
        <v>248</v>
      </c>
    </row>
    <row r="17" spans="1:2">
      <c r="A17" s="22">
        <v>17</v>
      </c>
      <c r="B17" s="23" t="s">
        <v>249</v>
      </c>
    </row>
    <row r="18" spans="1:2">
      <c r="A18" s="22">
        <v>18</v>
      </c>
      <c r="B18" s="23" t="s">
        <v>250</v>
      </c>
    </row>
    <row r="19" spans="1:2">
      <c r="A19" s="22">
        <v>19</v>
      </c>
      <c r="B19" s="23" t="s">
        <v>251</v>
      </c>
    </row>
    <row r="20" spans="1:2">
      <c r="A20" s="22">
        <v>20</v>
      </c>
      <c r="B20" s="23" t="s">
        <v>252</v>
      </c>
    </row>
    <row r="21" spans="1:2">
      <c r="A21" s="22">
        <v>21</v>
      </c>
      <c r="B21" s="23" t="s">
        <v>253</v>
      </c>
    </row>
    <row r="22" spans="1:2">
      <c r="A22" s="22">
        <v>22</v>
      </c>
      <c r="B22" s="23" t="s">
        <v>254</v>
      </c>
    </row>
    <row r="23" spans="1:2">
      <c r="A23" s="22">
        <v>23</v>
      </c>
      <c r="B23" s="23" t="s">
        <v>255</v>
      </c>
    </row>
    <row r="24" spans="1:2">
      <c r="A24" s="22">
        <v>24</v>
      </c>
      <c r="B24" s="23" t="s">
        <v>256</v>
      </c>
    </row>
    <row r="25" spans="1:2">
      <c r="A25" s="22">
        <v>25</v>
      </c>
      <c r="B25" s="23" t="s">
        <v>257</v>
      </c>
    </row>
    <row r="26" spans="1:2">
      <c r="A26" s="22">
        <v>26</v>
      </c>
      <c r="B26" s="23" t="s">
        <v>258</v>
      </c>
    </row>
    <row r="27" spans="1:2">
      <c r="A27" s="22">
        <v>27</v>
      </c>
      <c r="B27" s="23" t="s">
        <v>259</v>
      </c>
    </row>
    <row r="28" spans="1:2">
      <c r="A28" s="22">
        <v>28</v>
      </c>
      <c r="B28" s="23" t="s">
        <v>260</v>
      </c>
    </row>
    <row r="29" spans="1:2">
      <c r="A29" s="22">
        <v>29</v>
      </c>
      <c r="B29" s="23" t="s">
        <v>261</v>
      </c>
    </row>
    <row r="30" spans="1:2">
      <c r="A30" s="22">
        <v>30</v>
      </c>
      <c r="B30" s="23" t="s">
        <v>262</v>
      </c>
    </row>
    <row r="31" spans="1:2">
      <c r="A31" s="22">
        <v>31</v>
      </c>
      <c r="B31" s="23" t="s">
        <v>263</v>
      </c>
    </row>
    <row r="32" spans="1:2" ht="16.899999999999999" customHeight="1">
      <c r="A32" s="22">
        <v>32</v>
      </c>
      <c r="B32" s="23" t="s">
        <v>264</v>
      </c>
    </row>
    <row r="33" spans="1:2">
      <c r="A33" s="22">
        <v>33</v>
      </c>
      <c r="B33" s="21" t="s">
        <v>265</v>
      </c>
    </row>
    <row r="34" spans="1:2">
      <c r="A34" s="22">
        <v>34</v>
      </c>
      <c r="B34" s="21" t="s">
        <v>266</v>
      </c>
    </row>
  </sheetData>
  <phoneticPr fontId="17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2</vt:i4>
      </vt:variant>
    </vt:vector>
  </HeadingPairs>
  <TitlesOfParts>
    <vt:vector size="7" baseType="lpstr">
      <vt:lpstr>機關格式</vt:lpstr>
      <vt:lpstr>機關格式 -約聘僱</vt:lpstr>
      <vt:lpstr>學校格式</vt:lpstr>
      <vt:lpstr>各國小代號表</vt:lpstr>
      <vt:lpstr>國高中學校代號表</vt:lpstr>
      <vt:lpstr>各國小代號表!Print_Area</vt:lpstr>
      <vt:lpstr>各國小代號表!Print_Titles</vt:lpstr>
    </vt:vector>
  </TitlesOfParts>
  <Company>省府資訊中心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省府資訊中心</dc:creator>
  <cp:lastModifiedBy>雲林縣政府主計處</cp:lastModifiedBy>
  <cp:lastPrinted>2024-09-26T08:18:07Z</cp:lastPrinted>
  <dcterms:created xsi:type="dcterms:W3CDTF">1999-12-20T07:41:22Z</dcterms:created>
  <dcterms:modified xsi:type="dcterms:W3CDTF">2024-09-26T08:18:08Z</dcterms:modified>
</cp:coreProperties>
</file>